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28920" yWindow="-120" windowWidth="29040" windowHeight="15720" tabRatio="500"/>
  </bookViews>
  <sheets>
    <sheet name="Расчет цены" sheetId="1" r:id="rId1"/>
  </sheets>
  <definedNames>
    <definedName name="_xlnm.Print_Area" localSheetId="0">'Расчет цены'!$A$1:$P$16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M8" i="1" l="1"/>
  <c r="L8" i="1"/>
  <c r="P8" i="1" s="1"/>
  <c r="P12" i="1" s="1"/>
  <c r="K8" i="1"/>
  <c r="K10" i="1" s="1"/>
  <c r="J8" i="1"/>
  <c r="J10" i="1" s="1"/>
  <c r="I8" i="1"/>
  <c r="I10" i="1" s="1"/>
  <c r="N8" i="1" l="1"/>
  <c r="O8" i="1" s="1"/>
</calcChain>
</file>

<file path=xl/sharedStrings.xml><?xml version="1.0" encoding="utf-8"?>
<sst xmlns="http://schemas.openxmlformats.org/spreadsheetml/2006/main" count="28" uniqueCount="28">
  <si>
    <t>Расчет начальной (максимальной) цены договора:</t>
  </si>
  <si>
    <t>Определение начальной (максимальной) цены договора:
Начальная (максимальная) цена договора сформирована методом сопоставимых рыночных цен в соответствии с Приказом Минэкономразвития России № 567 от 02.10.2013 «Об утверждении методических рекомендаций по применению методов определения начальной (максимальной) цены договора, цены договора, заключаемого с единственным поставщиком (подрядчиком, исполнителем)».</t>
  </si>
  <si>
    <t xml:space="preserve">Обоснование начальной (максимальной) цены Договора, цены Договора, заключаемого с единственным поставщиком (подрядчиком, исполнителем) (Н(М)ЦД, ЦКЕП)
</t>
  </si>
  <si>
    <t>№</t>
  </si>
  <si>
    <t>Наименование предмета</t>
  </si>
  <si>
    <t>Ед. изм</t>
  </si>
  <si>
    <t>Кол-во</t>
  </si>
  <si>
    <t>Однородность совокупности значений выявленных цен, используемых в расчете Н(М)ЦД, ЦКЕП</t>
  </si>
  <si>
    <t>Н(М)ЦД, ЦКЕП, определяемая методом сопоставимых рыночных цен (анализа рынка)</t>
  </si>
  <si>
    <t xml:space="preserve">Коммерческое предложение №1
</t>
  </si>
  <si>
    <t xml:space="preserve">Коммерческое предложение №2
 </t>
  </si>
  <si>
    <t xml:space="preserve">Коммерческое предложение №3
 </t>
  </si>
  <si>
    <t>Применяемый коэффициент</t>
  </si>
  <si>
    <t>Стоимость Источник 1</t>
  </si>
  <si>
    <t>Стоимость Источник 2</t>
  </si>
  <si>
    <t>Стоимость Источник 3</t>
  </si>
  <si>
    <t xml:space="preserve">Средняя арифметическая цена за единицу     &lt;ц&gt; </t>
  </si>
  <si>
    <t>Среднее квадратичное отклонение</t>
  </si>
  <si>
    <t xml:space="preserve">коэффициент вариации цен V (%)                    </t>
  </si>
  <si>
    <t>Расчет Н(М)ЦД по формуле 
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</si>
  <si>
    <t>ИТОГО:</t>
  </si>
  <si>
    <t xml:space="preserve">Начальная (максимальная) цена договора сформирована с учетом всех расходов Исполнителя, Подрядчика, Поставщика связанных с оказанием услуг, выполнением работ, поставке товара, всех расходов на перевозку, страхование, в том числе уплату налогов, пошлин, сборов, расходов по оплате услуг сторонних организаций и третьих лиц и других платежей, которые необходимо выплатить при исполнении договора. </t>
  </si>
  <si>
    <t>Информация о валюте, используемой для формирования цены контракта:Российский рубль</t>
  </si>
  <si>
    <t>Дата подготовки:  2026</t>
  </si>
  <si>
    <t>шт</t>
  </si>
  <si>
    <t>Ответственный  сотрудник______________</t>
  </si>
  <si>
    <t>Электронный ценник BTLScreen 15.6 дюйма, автономный, с сенсорным экраном</t>
  </si>
  <si>
    <t>Поставка устройства тейбл тент (коммерческий планшет)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</si>
</sst>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&quot;р.&quot;"/>
    <numFmt numFmtId="165" formatCode="#,##0.00&quot; ₽&quot;"/>
  </numFmts>
  <fonts count="10" x14ac:knownFonts="1"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3" fillId="0" borderId="1" xfId="0" applyFont="1" applyBorder="1" applyAlignment="1">
      <alignment horizontal="center" vertical="top" wrapText="1"/>
    </xf>
    <xf numFmtId="0" fontId="2" fillId="0" borderId="0" xfId="0" applyFont="1" applyAlignment="1">
      <alignment wrapText="1"/>
    </xf>
    <xf numFmtId="4" fontId="2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5" fillId="0" borderId="0" xfId="0" applyFont="1" applyAlignment="1">
      <alignment wrapText="1"/>
    </xf>
    <xf numFmtId="2" fontId="3" fillId="0" borderId="3" xfId="0" applyNumberFormat="1" applyFont="1" applyBorder="1" applyAlignment="1">
      <alignment horizontal="center" vertical="top" wrapText="1"/>
    </xf>
    <xf numFmtId="4" fontId="3" fillId="0" borderId="1" xfId="0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horizontal="left" textRotation="90" wrapText="1"/>
    </xf>
    <xf numFmtId="0" fontId="3" fillId="0" borderId="1" xfId="0" applyFont="1" applyBorder="1" applyAlignment="1">
      <alignment horizontal="center" textRotation="90" wrapText="1"/>
    </xf>
    <xf numFmtId="4" fontId="2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  <xf numFmtId="0" fontId="0" fillId="0" borderId="1" xfId="0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 shrinkToFit="1"/>
    </xf>
    <xf numFmtId="2" fontId="5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3" fontId="9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165" fontId="3" fillId="0" borderId="1" xfId="0" applyNumberFormat="1" applyFont="1" applyBorder="1" applyAlignment="1">
      <alignment horizontal="right" wrapText="1"/>
    </xf>
    <xf numFmtId="165" fontId="6" fillId="0" borderId="1" xfId="0" applyNumberFormat="1" applyFont="1" applyBorder="1" applyAlignment="1">
      <alignment horizontal="center" wrapText="1"/>
    </xf>
    <xf numFmtId="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2" fontId="1" fillId="0" borderId="1" xfId="0" applyNumberFormat="1" applyFont="1" applyFill="1" applyBorder="1" applyAlignment="1">
      <alignment horizontal="center" vertical="center" shrinkToFit="1"/>
    </xf>
    <xf numFmtId="2" fontId="0" fillId="0" borderId="1" xfId="0" applyNumberForma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right"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B2B2B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6"/>
  <sheetViews>
    <sheetView tabSelected="1" view="pageBreakPreview" zoomScaleNormal="85" workbookViewId="0">
      <selection activeCell="B10" sqref="B10"/>
    </sheetView>
  </sheetViews>
  <sheetFormatPr defaultColWidth="9.140625" defaultRowHeight="12.75" customHeight="1" x14ac:dyDescent="0.2"/>
  <cols>
    <col min="1" max="1" width="3.140625" style="2" customWidth="1"/>
    <col min="2" max="2" width="38.85546875" style="2" customWidth="1"/>
    <col min="3" max="3" width="19.28515625" style="2" customWidth="1"/>
    <col min="4" max="4" width="9" style="3" customWidth="1"/>
    <col min="5" max="5" width="14" style="3" customWidth="1"/>
    <col min="6" max="6" width="12.5703125" style="3" customWidth="1"/>
    <col min="7" max="7" width="15.7109375" style="2" customWidth="1"/>
    <col min="8" max="8" width="4.85546875" style="2" customWidth="1"/>
    <col min="9" max="9" width="14.7109375" style="2" customWidth="1"/>
    <col min="10" max="10" width="12.5703125" style="2" customWidth="1"/>
    <col min="11" max="11" width="12.7109375" style="2" customWidth="1"/>
    <col min="12" max="12" width="14.5703125" style="4" customWidth="1"/>
    <col min="13" max="13" width="16.140625" style="2" customWidth="1"/>
    <col min="14" max="14" width="13.85546875" style="2" customWidth="1"/>
    <col min="15" max="15" width="17.7109375" style="2" customWidth="1"/>
    <col min="16" max="16" width="21" style="3" customWidth="1"/>
    <col min="17" max="16384" width="9.140625" style="2"/>
  </cols>
  <sheetData>
    <row r="1" spans="1:16" s="5" customFormat="1" ht="15" customHeight="1" x14ac:dyDescent="0.2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</row>
    <row r="2" spans="1:16" s="5" customFormat="1" ht="15" customHeight="1" x14ac:dyDescent="0.25">
      <c r="A2" s="39" t="s">
        <v>27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</row>
    <row r="3" spans="1:16" ht="60.75" customHeight="1" x14ac:dyDescent="0.2">
      <c r="A3" s="40" t="s">
        <v>1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</row>
    <row r="4" spans="1:16" ht="37.5" customHeight="1" x14ac:dyDescent="0.2">
      <c r="A4" s="41" t="s">
        <v>2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</row>
    <row r="5" spans="1:16" ht="63.75" customHeight="1" x14ac:dyDescent="0.2">
      <c r="A5" s="42" t="s">
        <v>3</v>
      </c>
      <c r="B5" s="42" t="s">
        <v>4</v>
      </c>
      <c r="C5" s="42" t="s">
        <v>5</v>
      </c>
      <c r="D5" s="43" t="s">
        <v>6</v>
      </c>
      <c r="E5" s="42"/>
      <c r="F5" s="42"/>
      <c r="G5" s="42"/>
      <c r="H5" s="42"/>
      <c r="I5" s="42"/>
      <c r="J5" s="42"/>
      <c r="K5" s="42"/>
      <c r="L5" s="44" t="s">
        <v>7</v>
      </c>
      <c r="M5" s="44"/>
      <c r="N5" s="44"/>
      <c r="O5" s="6"/>
      <c r="P5" s="7" t="s">
        <v>8</v>
      </c>
    </row>
    <row r="6" spans="1:16" ht="159" customHeight="1" x14ac:dyDescent="0.2">
      <c r="A6" s="42"/>
      <c r="B6" s="42"/>
      <c r="C6" s="42"/>
      <c r="D6" s="42"/>
      <c r="E6" s="8" t="s">
        <v>9</v>
      </c>
      <c r="F6" s="8" t="s">
        <v>10</v>
      </c>
      <c r="G6" s="8" t="s">
        <v>11</v>
      </c>
      <c r="H6" s="9" t="s">
        <v>12</v>
      </c>
      <c r="I6" s="9" t="s">
        <v>13</v>
      </c>
      <c r="J6" s="9" t="s">
        <v>14</v>
      </c>
      <c r="K6" s="9" t="s">
        <v>15</v>
      </c>
      <c r="L6" s="1" t="s">
        <v>16</v>
      </c>
      <c r="M6" s="1" t="s">
        <v>17</v>
      </c>
      <c r="N6" s="1" t="s">
        <v>18</v>
      </c>
      <c r="O6" s="1"/>
      <c r="P6" s="10" t="s">
        <v>19</v>
      </c>
    </row>
    <row r="7" spans="1:16" s="12" customFormat="1" ht="31.5" customHeight="1" x14ac:dyDescent="0.25">
      <c r="A7" s="11"/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</row>
    <row r="8" spans="1:16" s="37" customFormat="1" ht="47.25" customHeight="1" x14ac:dyDescent="0.25">
      <c r="A8" s="26">
        <v>1</v>
      </c>
      <c r="B8" s="27" t="s">
        <v>26</v>
      </c>
      <c r="C8" s="28" t="s">
        <v>24</v>
      </c>
      <c r="D8" s="29">
        <v>3</v>
      </c>
      <c r="E8" s="30">
        <v>63310</v>
      </c>
      <c r="F8" s="30">
        <v>75480</v>
      </c>
      <c r="G8" s="31">
        <v>78200</v>
      </c>
      <c r="H8" s="32"/>
      <c r="I8" s="33">
        <f t="shared" ref="I8:I9" si="0">D8*E8</f>
        <v>189930</v>
      </c>
      <c r="J8" s="33">
        <f t="shared" ref="J8:J9" si="1">D8*F8</f>
        <v>226440</v>
      </c>
      <c r="K8" s="33">
        <f t="shared" ref="K8:K9" si="2">D8*G8</f>
        <v>234600</v>
      </c>
      <c r="L8" s="34">
        <f t="shared" ref="L8:L9" si="3">ROUND(AVERAGE(E8:G8),2)</f>
        <v>72330</v>
      </c>
      <c r="M8" s="26">
        <f t="shared" ref="M8:M9" si="4">STDEV(E8:G8)</f>
        <v>7929.05416805813</v>
      </c>
      <c r="N8" s="35">
        <f t="shared" ref="N8:N9" si="5">M8/L8*100</f>
        <v>10.962331215343744</v>
      </c>
      <c r="O8" s="35" t="str">
        <f t="shared" ref="O8:O9" si="6">IF(N8&lt;33,"ОДНОРОДНЫЕ","НЕОДНОРОДНЫЕ")</f>
        <v>ОДНОРОДНЫЕ</v>
      </c>
      <c r="P8" s="36">
        <f t="shared" ref="P8:P9" si="7">L8*D8</f>
        <v>216990</v>
      </c>
    </row>
    <row r="9" spans="1:16" s="37" customFormat="1" ht="9.75" customHeight="1" x14ac:dyDescent="0.25">
      <c r="A9" s="26"/>
      <c r="B9" s="27"/>
      <c r="C9" s="28"/>
      <c r="D9" s="29"/>
      <c r="E9" s="30"/>
      <c r="F9" s="30"/>
      <c r="G9" s="31"/>
      <c r="H9" s="32"/>
      <c r="I9" s="33"/>
      <c r="J9" s="33"/>
      <c r="K9" s="33"/>
      <c r="L9" s="34"/>
      <c r="M9" s="26"/>
      <c r="N9" s="35"/>
      <c r="O9" s="35"/>
      <c r="P9" s="36"/>
    </row>
    <row r="10" spans="1:16" s="12" customFormat="1" ht="15" customHeight="1" x14ac:dyDescent="0.2">
      <c r="A10" s="11"/>
      <c r="B10" s="20"/>
      <c r="C10" s="14"/>
      <c r="D10" s="15"/>
      <c r="E10" s="16"/>
      <c r="F10" s="16"/>
      <c r="G10" s="15"/>
      <c r="H10" s="21"/>
      <c r="I10" s="25">
        <f>SUM(I8:I8:I9)</f>
        <v>189930</v>
      </c>
      <c r="J10" s="25">
        <f>SUM(J8:J9)</f>
        <v>226440</v>
      </c>
      <c r="K10" s="25">
        <f>SUM(K8:K8:K9)</f>
        <v>234600</v>
      </c>
      <c r="L10" s="18"/>
      <c r="M10" s="11"/>
      <c r="N10" s="17"/>
      <c r="O10" s="17"/>
      <c r="P10" s="19"/>
    </row>
    <row r="11" spans="1:16" s="12" customFormat="1" ht="30" customHeight="1" x14ac:dyDescent="0.2">
      <c r="A11" s="11"/>
      <c r="B11" s="13"/>
      <c r="C11" s="14"/>
      <c r="D11" s="15"/>
      <c r="E11" s="16"/>
      <c r="F11" s="16"/>
      <c r="G11" s="15"/>
      <c r="H11" s="21"/>
      <c r="I11" s="17"/>
      <c r="J11" s="17"/>
      <c r="K11" s="17"/>
      <c r="L11" s="18"/>
      <c r="M11" s="11"/>
      <c r="N11" s="17"/>
      <c r="O11" s="17"/>
      <c r="P11" s="19"/>
    </row>
    <row r="12" spans="1:16" ht="15.75" customHeight="1" x14ac:dyDescent="0.25">
      <c r="A12" s="22"/>
      <c r="B12" s="47" t="s">
        <v>20</v>
      </c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23"/>
      <c r="P12" s="24">
        <f>SUM(P8:P9)</f>
        <v>216990</v>
      </c>
    </row>
    <row r="13" spans="1:16" ht="34.5" customHeight="1" x14ac:dyDescent="0.2">
      <c r="A13" s="22"/>
      <c r="B13" s="48" t="s">
        <v>21</v>
      </c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</row>
    <row r="14" spans="1:16" ht="20.25" customHeight="1" x14ac:dyDescent="0.2">
      <c r="A14" s="22"/>
      <c r="B14" s="48" t="s">
        <v>22</v>
      </c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</row>
    <row r="15" spans="1:16" ht="15" customHeight="1" x14ac:dyDescent="0.2">
      <c r="A15" s="22"/>
      <c r="B15" s="49" t="s">
        <v>25</v>
      </c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</row>
    <row r="16" spans="1:16" ht="12.75" customHeight="1" x14ac:dyDescent="0.2">
      <c r="B16" s="45" t="s">
        <v>23</v>
      </c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</row>
  </sheetData>
  <mergeCells count="16">
    <mergeCell ref="B16:P16"/>
    <mergeCell ref="B7:P7"/>
    <mergeCell ref="B12:N12"/>
    <mergeCell ref="B13:P13"/>
    <mergeCell ref="B14:P14"/>
    <mergeCell ref="B15:P15"/>
    <mergeCell ref="A1:P1"/>
    <mergeCell ref="A2:P2"/>
    <mergeCell ref="A3:P3"/>
    <mergeCell ref="A4:P4"/>
    <mergeCell ref="A5:A6"/>
    <mergeCell ref="B5:B6"/>
    <mergeCell ref="C5:C6"/>
    <mergeCell ref="D5:D6"/>
    <mergeCell ref="E5:K5"/>
    <mergeCell ref="L5:N5"/>
  </mergeCells>
  <pageMargins left="0.2" right="0.17" top="0.74791666666666701" bottom="0.74791666666666701" header="0.511811023622047" footer="0.511811023622047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Расчет цены</vt:lpstr>
      <vt:lpstr>'Расчет цены'!Область_печати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</dc:creator>
  <cp:lastModifiedBy>Юлия И. Новосельцева</cp:lastModifiedBy>
  <cp:revision>0</cp:revision>
  <cp:lastPrinted>2026-03-16T12:22:28Z</cp:lastPrinted>
  <dcterms:created xsi:type="dcterms:W3CDTF">2014-01-15T18:15:09Z</dcterms:created>
  <dcterms:modified xsi:type="dcterms:W3CDTF">2026-10-14T15:21:16Z</dcterms:modified>
  <dc:language>en-US</dc:language>
</cp:coreProperties>
</file>