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Ногинский театр\Договоры 2027г\Столица\"/>
    </mc:Choice>
  </mc:AlternateContent>
  <xr:revisionPtr revIDLastSave="0" documentId="13_ncr:1_{41AA604F-04F2-440C-93F5-0C82A7268B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 Приложение 1 " sheetId="4" r:id="rId1"/>
  </sheets>
  <definedNames>
    <definedName name="OLE_LINK1" localSheetId="0">' Приложение 1 '!#REF!</definedName>
  </definedNames>
  <calcPr calcId="181029"/>
</workbook>
</file>

<file path=xl/calcChain.xml><?xml version="1.0" encoding="utf-8"?>
<calcChain xmlns="http://schemas.openxmlformats.org/spreadsheetml/2006/main">
  <c r="M9" i="4" l="1"/>
  <c r="L9" i="4"/>
  <c r="N9" i="4" s="1"/>
  <c r="M10" i="4"/>
  <c r="L10" i="4"/>
  <c r="O10" i="4" s="1"/>
  <c r="M11" i="4"/>
  <c r="L11" i="4"/>
  <c r="O11" i="4" s="1"/>
  <c r="M12" i="4"/>
  <c r="L12" i="4"/>
  <c r="O12" i="4" s="1"/>
  <c r="K12" i="4"/>
  <c r="H12" i="4"/>
  <c r="F12" i="4"/>
  <c r="L13" i="4"/>
  <c r="O13" i="4" s="1"/>
  <c r="M13" i="4"/>
  <c r="O9" i="4" l="1"/>
  <c r="N10" i="4"/>
  <c r="N11" i="4"/>
  <c r="N12" i="4"/>
  <c r="N13" i="4"/>
</calcChain>
</file>

<file path=xl/sharedStrings.xml><?xml version="1.0" encoding="utf-8"?>
<sst xmlns="http://schemas.openxmlformats.org/spreadsheetml/2006/main" count="34" uniqueCount="28">
  <si>
    <t>Наименование предмета закупки</t>
  </si>
  <si>
    <t xml:space="preserve">Полученные предложения </t>
  </si>
  <si>
    <t>кол-во</t>
  </si>
  <si>
    <t>стандартное отклонение</t>
  </si>
  <si>
    <t>коэффициент вариации                  %</t>
  </si>
  <si>
    <t>ед.изм.</t>
  </si>
  <si>
    <t>НМЦД</t>
  </si>
  <si>
    <t>цена (руб.) за ед.</t>
  </si>
  <si>
    <t xml:space="preserve">№ п/п    </t>
  </si>
  <si>
    <t>средняя стоимость    цены договора</t>
  </si>
  <si>
    <t>средняя стоимость    цены за единицу товара</t>
  </si>
  <si>
    <t xml:space="preserve">сумма всего (руб.) </t>
  </si>
  <si>
    <r>
      <t xml:space="preserve">НМЦД определена при помощи метода сопоставимых рыночных цен (анализа рынка) </t>
    </r>
    <r>
      <rPr>
        <b/>
        <sz val="14"/>
        <color rgb="FF00B05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 xml:space="preserve">на основании 3-х коммерческих предложений </t>
    </r>
  </si>
  <si>
    <t xml:space="preserve">цена (руб.) за ед. </t>
  </si>
  <si>
    <t xml:space="preserve"> </t>
  </si>
  <si>
    <t>Итого:</t>
  </si>
  <si>
    <t>Значение коэффициента вариации  не превышает 33%, совокупность ценовых значений является однородной.</t>
  </si>
  <si>
    <t xml:space="preserve">Предложение 1                            </t>
  </si>
  <si>
    <t xml:space="preserve">Предложение 2                                     </t>
  </si>
  <si>
    <t xml:space="preserve">Предложение 3                                          </t>
  </si>
  <si>
    <t>Порядок формирования цены договора: цена указана с учетом расходов на перевозку, страхование, уплату таможенных пошлин, налогов и других обязательных платежей.</t>
  </si>
  <si>
    <t>усл.ед</t>
  </si>
  <si>
    <t>Предоставление неисключительного права использования электронной Базы данных (простая неисключительная лицензия) Система кадры, Госзаказ, Охрана труда, Госфинансы</t>
  </si>
  <si>
    <t>ЭС "Охрана труда". Тариф Премиальный. Простая неисключительная лицензия на использование Базы данных. 2 пользователя. 12 мес.</t>
  </si>
  <si>
    <t>ЭС "Госзаказ". Тариф Премиальный. Простая неисключительная лицензия на использование Базы данных. 2 пользователя. 12 мес.</t>
  </si>
  <si>
    <t>ЭС "Госфинансы". Вип-версия. Простая неисключительная лицензия на использование Базы данных. 2 пользователя. 12 мес.</t>
  </si>
  <si>
    <t>КСС "Cистема Кадры". Вип-версия. Простая неисключительная лицензия на использование Базы данных. 2 пользователей. 12 мес.</t>
  </si>
  <si>
    <t>Начальная (максимальная) цена договора установлена в размере 275 936 руб. 00 копеек, как наименьшая из полученных предложений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</si>
</sst>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_р_."/>
  </numFmts>
  <fonts count="19" x14ac:knownFonts="1">
    <font>
      <sz val="11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rgb="FF00B05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6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/>
    <xf numFmtId="0" fontId="0" fillId="0" borderId="0" xfId="0" applyAlignment="1">
      <alignment wrapText="1"/>
    </xf>
    <xf numFmtId="0" fontId="6" fillId="0" borderId="6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165" fontId="5" fillId="0" borderId="0" xfId="0" applyNumberFormat="1" applyFont="1" applyAlignment="1">
      <alignment horizontal="center" vertical="center" wrapText="1"/>
    </xf>
    <xf numFmtId="0" fontId="10" fillId="0" borderId="0" xfId="0" applyFont="1"/>
    <xf numFmtId="2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1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 wrapText="1"/>
    </xf>
    <xf numFmtId="0" fontId="0" fillId="0" borderId="1" xfId="0" applyBorder="1"/>
    <xf numFmtId="0" fontId="12" fillId="0" borderId="1" xfId="0" applyFont="1" applyBorder="1" applyAlignment="1">
      <alignment wrapText="1"/>
    </xf>
    <xf numFmtId="4" fontId="9" fillId="0" borderId="7" xfId="0" applyNumberFormat="1" applyFont="1" applyBorder="1" applyAlignment="1">
      <alignment horizontal="center" vertical="center"/>
    </xf>
    <xf numFmtId="4" fontId="9" fillId="0" borderId="3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164" fontId="6" fillId="0" borderId="1" xfId="1" applyFont="1" applyFill="1" applyBorder="1" applyAlignment="1">
      <alignment vertical="center"/>
    </xf>
    <xf numFmtId="0" fontId="6" fillId="0" borderId="6" xfId="0" applyFont="1" applyBorder="1" applyAlignment="1">
      <alignment horizontal="left" wrapText="1"/>
    </xf>
    <xf numFmtId="0" fontId="1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justify" vertical="center"/>
    </xf>
    <xf numFmtId="0" fontId="0" fillId="0" borderId="0" xfId="0"/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/>
    <xf numFmtId="2" fontId="6" fillId="0" borderId="3" xfId="0" applyNumberFormat="1" applyFont="1" applyBorder="1" applyAlignment="1">
      <alignment horizontal="center"/>
    </xf>
    <xf numFmtId="2" fontId="17" fillId="0" borderId="1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"/>
  <sheetViews>
    <sheetView tabSelected="1" topLeftCell="A5" zoomScale="60" zoomScaleNormal="60" workbookViewId="0">
      <selection activeCell="B15" sqref="B15:O15"/>
    </sheetView>
  </sheetViews>
  <sheetFormatPr defaultRowHeight="14.5" x14ac:dyDescent="0.35"/>
  <cols>
    <col min="1" max="1" width="6.26953125" customWidth="1"/>
    <col min="2" max="2" width="58.08984375" style="9" customWidth="1"/>
    <col min="3" max="3" width="9.7265625" style="14" customWidth="1"/>
    <col min="4" max="4" width="10.1796875" style="14" customWidth="1"/>
    <col min="5" max="5" width="13.7265625" style="14" customWidth="1"/>
    <col min="6" max="6" width="15.54296875" style="14" customWidth="1"/>
    <col min="7" max="7" width="14.7265625" style="14" customWidth="1"/>
    <col min="8" max="8" width="20.26953125" style="14" customWidth="1"/>
    <col min="9" max="9" width="18.1796875" style="14" customWidth="1"/>
    <col min="10" max="10" width="19.7265625" style="14" customWidth="1"/>
    <col min="11" max="12" width="13.81640625" style="14" customWidth="1"/>
    <col min="13" max="13" width="13.81640625" customWidth="1"/>
    <col min="14" max="14" width="16.26953125" customWidth="1"/>
    <col min="15" max="15" width="13.81640625" customWidth="1"/>
    <col min="16" max="16" width="11.1796875" customWidth="1"/>
  </cols>
  <sheetData>
    <row r="1" spans="1:15" ht="24.65" customHeight="1" x14ac:dyDescent="0.45">
      <c r="A1" s="40" t="s">
        <v>14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2"/>
    </row>
    <row r="2" spans="1:15" s="2" customFormat="1" ht="69" customHeight="1" x14ac:dyDescent="0.45">
      <c r="B2" s="49" t="s">
        <v>22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1:15" ht="27" customHeight="1" x14ac:dyDescent="0.35">
      <c r="A3" s="3"/>
      <c r="B3" s="51" t="s">
        <v>12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</row>
    <row r="4" spans="1:15" s="1" customFormat="1" ht="20.5" customHeight="1" x14ac:dyDescent="0.25">
      <c r="A4" s="41" t="s">
        <v>8</v>
      </c>
      <c r="B4" s="41" t="s">
        <v>0</v>
      </c>
      <c r="C4" s="47" t="s">
        <v>5</v>
      </c>
      <c r="D4" s="41" t="s">
        <v>2</v>
      </c>
      <c r="E4" s="42" t="s">
        <v>1</v>
      </c>
      <c r="F4" s="42"/>
      <c r="G4" s="42"/>
      <c r="H4" s="42"/>
      <c r="I4" s="42"/>
      <c r="J4" s="42"/>
      <c r="K4" s="41" t="s">
        <v>10</v>
      </c>
      <c r="L4" s="41" t="s">
        <v>9</v>
      </c>
      <c r="M4" s="43" t="s">
        <v>3</v>
      </c>
      <c r="N4" s="41" t="s">
        <v>4</v>
      </c>
      <c r="O4" s="42" t="s">
        <v>6</v>
      </c>
    </row>
    <row r="5" spans="1:15" s="1" customFormat="1" ht="19.149999999999999" customHeight="1" x14ac:dyDescent="0.3">
      <c r="A5" s="42"/>
      <c r="B5" s="43"/>
      <c r="C5" s="48"/>
      <c r="D5" s="45"/>
      <c r="E5" s="52">
        <v>1</v>
      </c>
      <c r="F5" s="52"/>
      <c r="G5" s="52">
        <v>2</v>
      </c>
      <c r="H5" s="52"/>
      <c r="I5" s="52">
        <v>3</v>
      </c>
      <c r="J5" s="52"/>
      <c r="K5" s="42"/>
      <c r="L5" s="42"/>
      <c r="M5" s="45"/>
      <c r="N5" s="54"/>
      <c r="O5" s="42"/>
    </row>
    <row r="6" spans="1:15" s="1" customFormat="1" ht="31.15" customHeight="1" x14ac:dyDescent="0.3">
      <c r="A6" s="42"/>
      <c r="B6" s="43"/>
      <c r="C6" s="48"/>
      <c r="D6" s="45"/>
      <c r="E6" s="53" t="s">
        <v>17</v>
      </c>
      <c r="F6" s="53"/>
      <c r="G6" s="53" t="s">
        <v>18</v>
      </c>
      <c r="H6" s="53"/>
      <c r="I6" s="53" t="s">
        <v>19</v>
      </c>
      <c r="J6" s="53"/>
      <c r="K6" s="42"/>
      <c r="L6" s="42"/>
      <c r="M6" s="45"/>
      <c r="N6" s="54"/>
      <c r="O6" s="42"/>
    </row>
    <row r="7" spans="1:15" s="1" customFormat="1" ht="29.25" customHeight="1" x14ac:dyDescent="0.25">
      <c r="A7" s="42"/>
      <c r="B7" s="43"/>
      <c r="C7" s="48"/>
      <c r="D7" s="46"/>
      <c r="E7" s="7" t="s">
        <v>7</v>
      </c>
      <c r="F7" s="7" t="s">
        <v>11</v>
      </c>
      <c r="G7" s="7" t="s">
        <v>13</v>
      </c>
      <c r="H7" s="7" t="s">
        <v>11</v>
      </c>
      <c r="I7" s="7" t="s">
        <v>7</v>
      </c>
      <c r="J7" s="7" t="s">
        <v>11</v>
      </c>
      <c r="K7" s="44"/>
      <c r="L7" s="44"/>
      <c r="M7" s="46"/>
      <c r="N7" s="54"/>
      <c r="O7" s="42"/>
    </row>
    <row r="8" spans="1:15" s="5" customFormat="1" ht="18" customHeight="1" x14ac:dyDescent="0.35">
      <c r="A8" s="6">
        <v>1</v>
      </c>
      <c r="B8" s="10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8">
        <v>13</v>
      </c>
      <c r="N8" s="11">
        <v>14</v>
      </c>
      <c r="O8" s="4">
        <v>15</v>
      </c>
    </row>
    <row r="9" spans="1:15" s="5" customFormat="1" ht="51.5" customHeight="1" x14ac:dyDescent="0.35">
      <c r="A9" s="6">
        <v>1</v>
      </c>
      <c r="B9" s="32" t="s">
        <v>23</v>
      </c>
      <c r="C9" s="4" t="s">
        <v>21</v>
      </c>
      <c r="D9" s="4">
        <v>1</v>
      </c>
      <c r="E9" s="4">
        <v>69055</v>
      </c>
      <c r="F9" s="4">
        <v>69055</v>
      </c>
      <c r="G9" s="4">
        <v>79413</v>
      </c>
      <c r="H9" s="4">
        <v>79413</v>
      </c>
      <c r="I9" s="4">
        <v>82866</v>
      </c>
      <c r="J9" s="4">
        <v>82866</v>
      </c>
      <c r="K9" s="55">
        <v>77111.333333333328</v>
      </c>
      <c r="L9" s="55">
        <f>(F9+H9+J9)/3</f>
        <v>77111.333333333328</v>
      </c>
      <c r="M9" s="56">
        <f>STDEV(F9,H9,J9)</f>
        <v>7187.4322489560436</v>
      </c>
      <c r="N9" s="57">
        <f>SUM(M9)/L9*100</f>
        <v>9.3208506950418588</v>
      </c>
      <c r="O9" s="55">
        <f t="shared" ref="O9" si="0">L9</f>
        <v>77111.333333333328</v>
      </c>
    </row>
    <row r="10" spans="1:15" s="5" customFormat="1" ht="45.5" customHeight="1" x14ac:dyDescent="0.35">
      <c r="A10" s="6">
        <v>2</v>
      </c>
      <c r="B10" s="32" t="s">
        <v>24</v>
      </c>
      <c r="C10" s="4" t="s">
        <v>21</v>
      </c>
      <c r="D10" s="4">
        <v>1</v>
      </c>
      <c r="E10" s="4">
        <v>68458</v>
      </c>
      <c r="F10" s="4">
        <v>68458</v>
      </c>
      <c r="G10" s="4">
        <v>78727</v>
      </c>
      <c r="H10" s="4">
        <v>78727</v>
      </c>
      <c r="I10" s="4">
        <v>82150</v>
      </c>
      <c r="J10" s="4">
        <v>82150</v>
      </c>
      <c r="K10" s="4">
        <v>76445</v>
      </c>
      <c r="L10" s="4">
        <f>(F10+H10+J10)/3</f>
        <v>76445</v>
      </c>
      <c r="M10" s="56">
        <f>STDEV(F10,H10,J10)</f>
        <v>7125.542716172572</v>
      </c>
      <c r="N10" s="57">
        <f>SUM(M10)/L10*100</f>
        <v>9.3211363937112583</v>
      </c>
      <c r="O10" s="4">
        <f t="shared" ref="O10" si="1">L10</f>
        <v>76445</v>
      </c>
    </row>
    <row r="11" spans="1:15" s="5" customFormat="1" ht="46.5" customHeight="1" x14ac:dyDescent="0.35">
      <c r="A11" s="6">
        <v>3</v>
      </c>
      <c r="B11" s="32" t="s">
        <v>25</v>
      </c>
      <c r="C11" s="4" t="s">
        <v>21</v>
      </c>
      <c r="D11" s="4">
        <v>1</v>
      </c>
      <c r="E11" s="4">
        <v>63199</v>
      </c>
      <c r="F11" s="4">
        <v>63199</v>
      </c>
      <c r="G11" s="4">
        <v>72679</v>
      </c>
      <c r="H11" s="4">
        <v>72679</v>
      </c>
      <c r="I11" s="4">
        <v>75839</v>
      </c>
      <c r="J11" s="4">
        <v>75839</v>
      </c>
      <c r="K11" s="55">
        <v>70572.333333333328</v>
      </c>
      <c r="L11" s="55">
        <f>(F11+H11+J11)/3</f>
        <v>70572.333333333328</v>
      </c>
      <c r="M11" s="56">
        <f>STDEV(F11,H11,J11)</f>
        <v>6578.064558312979</v>
      </c>
      <c r="N11" s="57">
        <f>SUM(M11)/L11*100</f>
        <v>9.3210246106542876</v>
      </c>
      <c r="O11" s="55">
        <f t="shared" ref="O11" si="2">L11</f>
        <v>70572.333333333328</v>
      </c>
    </row>
    <row r="12" spans="1:15" s="5" customFormat="1" ht="49.5" customHeight="1" x14ac:dyDescent="0.35">
      <c r="A12" s="6">
        <v>4</v>
      </c>
      <c r="B12" s="32" t="s">
        <v>26</v>
      </c>
      <c r="C12" s="34" t="s">
        <v>21</v>
      </c>
      <c r="D12" s="33">
        <v>1</v>
      </c>
      <c r="E12" s="35">
        <v>75224</v>
      </c>
      <c r="F12" s="58">
        <f t="shared" ref="F12" si="3">E12*D12</f>
        <v>75224</v>
      </c>
      <c r="G12" s="58">
        <v>86508</v>
      </c>
      <c r="H12" s="58">
        <f t="shared" ref="H12" si="4">G12*D12</f>
        <v>86508</v>
      </c>
      <c r="I12" s="58">
        <v>90269</v>
      </c>
      <c r="J12" s="58">
        <v>90269</v>
      </c>
      <c r="K12" s="58">
        <f t="shared" ref="K12" si="5">(E12+G12+I12)/3</f>
        <v>84000.333333333328</v>
      </c>
      <c r="L12" s="58">
        <f>(F12+H12+J12)/3</f>
        <v>84000.333333333328</v>
      </c>
      <c r="M12" s="58">
        <f>STDEV(F12,H12,J12)</f>
        <v>7829.7062737585075</v>
      </c>
      <c r="N12" s="58">
        <f>SUM(M12)/L12*100</f>
        <v>9.3210419090700132</v>
      </c>
      <c r="O12" s="58">
        <f t="shared" ref="O12" si="6">L12</f>
        <v>84000.333333333328</v>
      </c>
    </row>
    <row r="13" spans="1:15" ht="43.15" customHeight="1" thickBot="1" x14ac:dyDescent="0.4">
      <c r="A13" s="24"/>
      <c r="B13" s="25" t="s">
        <v>15</v>
      </c>
      <c r="C13" s="19"/>
      <c r="D13" s="19"/>
      <c r="E13" s="19"/>
      <c r="F13" s="26">
        <v>275936</v>
      </c>
      <c r="G13" s="20"/>
      <c r="H13" s="27">
        <v>317326</v>
      </c>
      <c r="I13" s="21"/>
      <c r="J13" s="31">
        <v>331123</v>
      </c>
      <c r="K13" s="22"/>
      <c r="L13" s="28">
        <f>(F13+H13+J13)/3</f>
        <v>308128.33333333331</v>
      </c>
      <c r="M13" s="29">
        <f>STDEV(F13,H13,J13)</f>
        <v>28720.18534643071</v>
      </c>
      <c r="N13" s="23">
        <f>SUM(M13)/L13*100</f>
        <v>9.3208518138321299</v>
      </c>
      <c r="O13" s="30">
        <f t="shared" ref="O12:O13" si="7">L13</f>
        <v>308128.33333333331</v>
      </c>
    </row>
    <row r="14" spans="1:15" ht="15.5" x14ac:dyDescent="0.35">
      <c r="B14" s="17"/>
      <c r="C14" s="18"/>
      <c r="D14" s="12"/>
      <c r="E14" s="13"/>
      <c r="F14" s="16"/>
      <c r="G14" s="13"/>
      <c r="H14" s="16"/>
      <c r="I14" s="13"/>
      <c r="J14" s="16"/>
      <c r="K14" s="15"/>
      <c r="L14" s="13"/>
      <c r="M14" s="13"/>
      <c r="N14" s="13"/>
      <c r="O14" s="16"/>
    </row>
    <row r="15" spans="1:15" ht="15" x14ac:dyDescent="0.35">
      <c r="B15" s="38" t="s">
        <v>16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</row>
    <row r="16" spans="1:15" ht="15" x14ac:dyDescent="0.35">
      <c r="B16" s="39" t="s">
        <v>27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</row>
    <row r="17" spans="2:12" x14ac:dyDescent="0.35">
      <c r="E17"/>
      <c r="F17"/>
      <c r="G17"/>
      <c r="H17"/>
      <c r="I17"/>
      <c r="J17"/>
      <c r="K17"/>
      <c r="L17"/>
    </row>
    <row r="18" spans="2:12" ht="39" customHeight="1" x14ac:dyDescent="0.35">
      <c r="B18" s="36" t="s">
        <v>20</v>
      </c>
      <c r="C18" s="37"/>
      <c r="D18" s="37"/>
      <c r="E18" s="37"/>
      <c r="F18" s="37"/>
      <c r="G18" s="37"/>
      <c r="H18" s="37"/>
      <c r="I18" s="37"/>
    </row>
  </sheetData>
  <mergeCells count="22">
    <mergeCell ref="O4:O7"/>
    <mergeCell ref="N4:N7"/>
    <mergeCell ref="G5:H5"/>
    <mergeCell ref="G6:H6"/>
    <mergeCell ref="I5:J5"/>
    <mergeCell ref="I6:J6"/>
    <mergeCell ref="B18:I18"/>
    <mergeCell ref="B15:O15"/>
    <mergeCell ref="B16:O16"/>
    <mergeCell ref="A1:N1"/>
    <mergeCell ref="A4:A7"/>
    <mergeCell ref="B4:B7"/>
    <mergeCell ref="L4:L7"/>
    <mergeCell ref="M4:M7"/>
    <mergeCell ref="C4:C7"/>
    <mergeCell ref="D4:D7"/>
    <mergeCell ref="B2:O2"/>
    <mergeCell ref="B3:O3"/>
    <mergeCell ref="E5:F5"/>
    <mergeCell ref="E6:F6"/>
    <mergeCell ref="E4:J4"/>
    <mergeCell ref="K4:K7"/>
  </mergeCells>
  <phoneticPr fontId="0" type="noConversion"/>
  <pageMargins left="0" right="0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Приложение 1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Руденко Е. В.</dc:creator>
  <cp:lastModifiedBy>ADMIN</cp:lastModifiedBy>
  <cp:lastPrinted>2022-05-13T08:51:02Z</cp:lastPrinted>
  <dcterms:created xsi:type="dcterms:W3CDTF">2016-05-23T09:46:23Z</dcterms:created>
  <dcterms:modified xsi:type="dcterms:W3CDTF">2026-10-15T09:19:09Z</dcterms:modified>
</cp:coreProperties>
</file>