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YandexDisk\Внуковская\2026\=Альбом3 - 22 000 - 0\КП\"/>
    </mc:Choice>
  </mc:AlternateContent>
  <xr:revisionPtr revIDLastSave="0" documentId="13_ncr:1_{E2E03225-D55A-48DB-9717-D7912DCEB986}" xr6:coauthVersionLast="47" xr6:coauthVersionMax="47" xr10:uidLastSave="{00000000-0000-0000-0000-000000000000}"/>
  <bookViews>
    <workbookView xWindow="29850" yWindow="-120" windowWidth="19470" windowHeight="11760" xr2:uid="{00000000-000D-0000-FFFF-FFFF00000000}"/>
  </bookViews>
  <sheets>
    <sheet name="НМЦК" sheetId="1" r:id="rId1"/>
  </sheets>
  <definedNames>
    <definedName name="Print_Area" localSheetId="0">НМЦК!$A$1:$K$12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 l="1"/>
  <c r="F9" i="1"/>
  <c r="E9" i="1"/>
  <c r="I8" i="1" l="1"/>
  <c r="H8" i="1"/>
  <c r="J8" i="1" l="1"/>
  <c r="A3" i="1"/>
  <c r="K8" i="1" l="1"/>
  <c r="K9" i="1" s="1"/>
</calcChain>
</file>

<file path=xl/sharedStrings.xml><?xml version="1.0" encoding="utf-8"?>
<sst xmlns="http://schemas.openxmlformats.org/spreadsheetml/2006/main" count="21" uniqueCount="20">
  <si>
    <r>
      <t>Используемый метод определения начальной (максимальной) цены контракта</t>
    </r>
    <r>
      <rPr>
        <sz val="11"/>
        <rFont val="Times New Roman"/>
        <family val="1"/>
        <charset val="204"/>
      </rPr>
      <t xml:space="preserve"> </t>
    </r>
    <r>
      <rPr>
        <u/>
        <sz val="11"/>
        <rFont val="Times New Roman"/>
        <family val="1"/>
        <charset val="204"/>
      </rPr>
      <t>Метод сопоставимых рыночных цен (анализ рынка)</t>
    </r>
    <r>
      <rPr>
        <sz val="11"/>
        <rFont val="Times New Roman"/>
        <family val="1"/>
        <charset val="204"/>
      </rPr>
      <t xml:space="preserve">
</t>
    </r>
  </si>
  <si>
    <r>
      <t>Обоснование выбранного метода обоснования начальной (максимальной) цены контракта</t>
    </r>
    <r>
      <rPr>
        <sz val="11"/>
        <rFont val="Times New Roman"/>
        <family val="1"/>
        <charset val="204"/>
      </rPr>
      <t xml:space="preserve">  </t>
    </r>
    <r>
      <rPr>
        <u/>
        <sz val="11"/>
        <rFont val="Times New Roman"/>
        <family val="1"/>
        <charset val="204"/>
      </rPr>
      <t xml:space="preserve"> Наличие информации о рыночной стоимости идентичных товаров (работ, услуг)</t>
    </r>
  </si>
  <si>
    <t>№ позиции</t>
  </si>
  <si>
    <t>Наименование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</si>
  <si>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</si>
  <si>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</si>
  <si>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Однородность совокупности значений выявленных цен, используемых в расчете НМЦК</t>
  </si>
  <si>
    <t>НМЦК, определяемая методом сопоставимых рыночных цен (анализа рынка)</t>
  </si>
  <si>
    <r>
      <t>Средняя арифметическая цена за единицу     &lt;</t>
    </r>
    <r>
      <rPr>
        <b/>
        <i/>
        <sz val="9"/>
        <color indexed="8"/>
        <rFont val="Times New Roman"/>
        <family val="1"/>
        <charset val="204"/>
      </rPr>
      <t>ц</t>
    </r>
    <r>
      <rPr>
        <b/>
        <sz val="9"/>
        <color indexed="8"/>
        <rFont val="Times New Roman"/>
        <family val="1"/>
        <charset val="204"/>
      </rPr>
      <t xml:space="preserve">&gt; </t>
    </r>
  </si>
  <si>
    <t>Среднее квадратичное отклонение</t>
  </si>
  <si>
    <r>
      <t xml:space="preserve">коэффициент вариации цен V (%)           </t>
    </r>
    <r>
      <rPr>
        <b/>
        <i/>
        <sz val="9"/>
        <color indexed="8"/>
        <rFont val="Times New Roman"/>
        <family val="1"/>
        <charset val="204"/>
      </rPr>
      <t xml:space="preserve">         (не должен превышать 33%)</t>
    </r>
  </si>
  <si>
    <r>
      <t xml:space="preserve">Расчет НМЦК по формуле                             v - количество (объем) закупаемого товара (работы, услуги);
</t>
    </r>
    <r>
      <rPr>
        <b/>
        <i/>
        <sz val="9"/>
        <color indexed="8"/>
        <rFont val="Times New Roman"/>
        <family val="1"/>
        <charset val="204"/>
      </rPr>
      <t>n</t>
    </r>
    <r>
      <rPr>
        <b/>
        <sz val="9"/>
        <color indexed="8"/>
        <rFont val="Times New Roman"/>
        <family val="1"/>
        <charset val="204"/>
      </rPr>
      <t xml:space="preserve"> - количество значений, используемых в расчете;
</t>
    </r>
    <r>
      <rPr>
        <b/>
        <i/>
        <sz val="9"/>
        <color indexed="8"/>
        <rFont val="Times New Roman"/>
        <family val="1"/>
        <charset val="204"/>
      </rPr>
      <t>i</t>
    </r>
    <r>
      <rPr>
        <b/>
        <sz val="9"/>
        <color indexed="8"/>
        <rFont val="Times New Roman"/>
        <family val="1"/>
        <charset val="204"/>
      </rPr>
      <t xml:space="preserve"> - номер источника ценовой информации;
     - цена единицы</t>
    </r>
  </si>
  <si>
    <t>ОБЩАЯ НМЦК, руб.</t>
  </si>
  <si>
    <t xml:space="preserve"> Количество (объем) закупаемого товара (работы, услуги)</t>
  </si>
  <si>
    <t xml:space="preserve">Обоснование начальной (максимальной) цены договора </t>
  </si>
  <si>
    <t xml:space="preserve">Дата подготовки обоснования НМЦД: </t>
  </si>
  <si>
    <t>КП1</t>
  </si>
  <si>
    <t>КП2</t>
  </si>
  <si>
    <t>КП3</t>
  </si>
  <si>
    <t>Приобретение комплектов, обеспечивающих возможности реализации образовательных требований ФГОС ДО (Альбомы)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</si>
</sst>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9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indexed="8"/>
      <name val="Calibri"/>
      <family val="2"/>
      <charset val="204"/>
    </font>
    <font>
      <b/>
      <sz val="9"/>
      <name val="Times New Roman"/>
      <family val="1"/>
      <charset val="204"/>
    </font>
    <font>
      <b/>
      <i/>
      <sz val="9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0">
    <xf numFmtId="0" fontId="0" fillId="0" borderId="0" xfId="0"/>
    <xf numFmtId="0" fontId="6" fillId="0" borderId="0" xfId="0" applyFont="1"/>
    <xf numFmtId="0" fontId="8" fillId="0" borderId="0" xfId="0" applyFont="1"/>
    <xf numFmtId="0" fontId="7" fillId="0" borderId="0" xfId="1" applyFont="1" applyAlignment="1">
      <alignment horizontal="left"/>
    </xf>
    <xf numFmtId="0" fontId="11" fillId="0" borderId="1" xfId="0" applyFont="1" applyBorder="1" applyAlignment="1">
      <alignment horizontal="center" vertical="top" wrapText="1"/>
    </xf>
    <xf numFmtId="0" fontId="13" fillId="0" borderId="1" xfId="1" applyFont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wrapText="1"/>
    </xf>
    <xf numFmtId="4" fontId="15" fillId="0" borderId="1" xfId="0" applyNumberFormat="1" applyFont="1" applyBorder="1" applyAlignment="1">
      <alignment vertical="center" wrapText="1"/>
    </xf>
    <xf numFmtId="2" fontId="15" fillId="0" borderId="1" xfId="0" applyNumberFormat="1" applyFont="1" applyBorder="1" applyAlignment="1">
      <alignment vertical="center"/>
    </xf>
    <xf numFmtId="2" fontId="15" fillId="2" borderId="1" xfId="0" applyNumberFormat="1" applyFont="1" applyFill="1" applyBorder="1" applyAlignment="1">
      <alignment vertical="center"/>
    </xf>
    <xf numFmtId="0" fontId="16" fillId="0" borderId="1" xfId="0" applyFont="1" applyBorder="1"/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4" fontId="17" fillId="0" borderId="1" xfId="0" applyNumberFormat="1" applyFont="1" applyBorder="1" applyAlignment="1">
      <alignment vertical="center" wrapText="1"/>
    </xf>
    <xf numFmtId="4" fontId="11" fillId="0" borderId="1" xfId="0" applyNumberFormat="1" applyFont="1" applyBorder="1" applyAlignment="1">
      <alignment vertical="center" wrapText="1"/>
    </xf>
    <xf numFmtId="2" fontId="16" fillId="0" borderId="1" xfId="0" applyNumberFormat="1" applyFont="1" applyBorder="1" applyAlignment="1">
      <alignment vertical="center"/>
    </xf>
    <xf numFmtId="2" fontId="16" fillId="2" borderId="1" xfId="0" applyNumberFormat="1" applyFont="1" applyFill="1" applyBorder="1" applyAlignment="1">
      <alignment vertical="center"/>
    </xf>
    <xf numFmtId="4" fontId="18" fillId="0" borderId="1" xfId="0" applyNumberFormat="1" applyFont="1" applyBorder="1" applyAlignment="1">
      <alignment vertical="center" wrapText="1"/>
    </xf>
    <xf numFmtId="0" fontId="16" fillId="0" borderId="0" xfId="0" applyFont="1"/>
    <xf numFmtId="0" fontId="5" fillId="0" borderId="0" xfId="0" applyFont="1" applyAlignment="1">
      <alignment wrapText="1"/>
    </xf>
    <xf numFmtId="164" fontId="8" fillId="0" borderId="0" xfId="0" applyNumberFormat="1" applyFont="1"/>
    <xf numFmtId="0" fontId="6" fillId="3" borderId="1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2" fontId="11" fillId="0" borderId="1" xfId="0" applyNumberFormat="1" applyFont="1" applyBorder="1" applyAlignment="1">
      <alignment horizontal="center" vertical="top" wrapText="1"/>
    </xf>
    <xf numFmtId="0" fontId="8" fillId="0" borderId="0" xfId="0" applyFont="1" applyAlignment="1">
      <alignment horizontal="left" wrapText="1"/>
    </xf>
    <xf numFmtId="14" fontId="8" fillId="3" borderId="2" xfId="0" applyNumberFormat="1" applyFont="1" applyFill="1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wrapText="1"/>
    </xf>
    <xf numFmtId="0" fontId="7" fillId="3" borderId="0" xfId="1" applyFont="1" applyFill="1" applyAlignment="1">
      <alignment horizontal="left" wrapText="1"/>
    </xf>
    <xf numFmtId="14" fontId="9" fillId="0" borderId="0" xfId="1" applyNumberFormat="1" applyFont="1" applyAlignment="1">
      <alignment horizontal="left" vertical="top"/>
    </xf>
    <xf numFmtId="0" fontId="7" fillId="0" borderId="0" xfId="1" applyFont="1" applyAlignment="1">
      <alignment horizontal="left" vertical="top"/>
    </xf>
    <xf numFmtId="0" fontId="9" fillId="0" borderId="0" xfId="1" applyFont="1" applyAlignment="1">
      <alignment horizontal="left" vertical="top" wrapText="1"/>
    </xf>
    <xf numFmtId="0" fontId="7" fillId="0" borderId="0" xfId="1" applyFont="1" applyAlignment="1">
      <alignment horizontal="left" vertical="top" wrapText="1"/>
    </xf>
    <xf numFmtId="0" fontId="9" fillId="0" borderId="0" xfId="1" applyFont="1" applyAlignment="1">
      <alignment horizontal="left" wrapText="1"/>
    </xf>
    <xf numFmtId="0" fontId="7" fillId="0" borderId="0" xfId="1" applyFont="1" applyAlignment="1">
      <alignment horizontal="left" wrapText="1"/>
    </xf>
    <xf numFmtId="0" fontId="3" fillId="0" borderId="0" xfId="1" applyFont="1" applyAlignment="1">
      <alignment horizontal="center" wrapText="1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28575</xdr:colOff>
      <xdr:row>6</xdr:row>
      <xdr:rowOff>952500</xdr:rowOff>
    </xdr:from>
    <xdr:to>
      <xdr:col>10</xdr:col>
      <xdr:colOff>0</xdr:colOff>
      <xdr:row>6</xdr:row>
      <xdr:rowOff>1304925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2905125"/>
          <a:ext cx="9334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28575</xdr:colOff>
      <xdr:row>6</xdr:row>
      <xdr:rowOff>923925</xdr:rowOff>
    </xdr:from>
    <xdr:to>
      <xdr:col>8</xdr:col>
      <xdr:colOff>809625</xdr:colOff>
      <xdr:row>6</xdr:row>
      <xdr:rowOff>1362075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2876550"/>
          <a:ext cx="78105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19050</xdr:colOff>
      <xdr:row>6</xdr:row>
      <xdr:rowOff>1552576</xdr:rowOff>
    </xdr:from>
    <xdr:to>
      <xdr:col>11</xdr:col>
      <xdr:colOff>21055</xdr:colOff>
      <xdr:row>7</xdr:row>
      <xdr:rowOff>1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15375" y="3505201"/>
          <a:ext cx="179270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238125</xdr:colOff>
      <xdr:row>6</xdr:row>
      <xdr:rowOff>1247775</xdr:rowOff>
    </xdr:from>
    <xdr:to>
      <xdr:col>10</xdr:col>
      <xdr:colOff>400050</xdr:colOff>
      <xdr:row>6</xdr:row>
      <xdr:rowOff>1476375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3200400"/>
          <a:ext cx="1619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7" zoomScaleNormal="100" zoomScaleSheetLayoutView="100" workbookViewId="0">
      <selection activeCell="A10" sqref="A10:K10"/>
    </sheetView>
  </sheetViews>
  <sheetFormatPr defaultColWidth="9.109375" defaultRowHeight="13.2" x14ac:dyDescent="0.25"/>
  <cols>
    <col min="1" max="1" width="4.88671875" style="1" customWidth="1"/>
    <col min="2" max="2" width="24.88671875" style="1" customWidth="1"/>
    <col min="3" max="3" width="11" style="1" customWidth="1"/>
    <col min="4" max="4" width="11.44140625" style="1" customWidth="1"/>
    <col min="5" max="5" width="13.109375" style="1" customWidth="1"/>
    <col min="6" max="6" width="13.5546875" style="1" customWidth="1"/>
    <col min="7" max="7" width="13.44140625" style="1" customWidth="1"/>
    <col min="8" max="8" width="11.5546875" style="1" customWidth="1"/>
    <col min="9" max="9" width="12.109375" style="1" customWidth="1"/>
    <col min="10" max="10" width="14.44140625" style="1" customWidth="1"/>
    <col min="11" max="11" width="26.88671875" style="1" customWidth="1"/>
    <col min="12" max="16384" width="9.109375" style="1"/>
  </cols>
  <sheetData>
    <row r="1" spans="1:11" ht="18.75" customHeight="1" x14ac:dyDescent="0.3">
      <c r="A1" s="39" t="s">
        <v>14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s="2" customFormat="1" ht="33" customHeight="1" x14ac:dyDescent="0.25">
      <c r="A2" s="32" t="s">
        <v>19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 s="2" customFormat="1" ht="18" customHeight="1" x14ac:dyDescent="0.25">
      <c r="A3" s="33" t="str">
        <f>"Дата подготовки обоснования начальной (максимальной) цены контракта " &amp; TEXT(E11,"ДД.ММ.ГГГГ") &amp; "г."</f>
        <v>Дата подготовки обоснования начальной (максимальной) цены контракта 13.10.2026г.</v>
      </c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1" s="2" customFormat="1" ht="16.5" customHeight="1" x14ac:dyDescent="0.25">
      <c r="A4" s="35" t="s">
        <v>0</v>
      </c>
      <c r="B4" s="36"/>
      <c r="C4" s="36"/>
      <c r="D4" s="36"/>
      <c r="E4" s="36"/>
      <c r="F4" s="36"/>
      <c r="G4" s="36"/>
      <c r="H4" s="36"/>
      <c r="I4" s="36"/>
      <c r="J4" s="36"/>
      <c r="K4" s="3"/>
    </row>
    <row r="5" spans="1:11" s="2" customFormat="1" ht="28.5" customHeight="1" x14ac:dyDescent="0.25">
      <c r="A5" s="37" t="s">
        <v>1</v>
      </c>
      <c r="B5" s="38"/>
      <c r="C5" s="38"/>
      <c r="D5" s="38"/>
      <c r="E5" s="38"/>
      <c r="F5" s="38"/>
      <c r="G5" s="38"/>
      <c r="H5" s="38"/>
      <c r="I5" s="38"/>
      <c r="J5" s="38"/>
      <c r="K5" s="38"/>
    </row>
    <row r="6" spans="1:11" ht="39" customHeight="1" x14ac:dyDescent="0.25">
      <c r="A6" s="29" t="s">
        <v>2</v>
      </c>
      <c r="B6" s="29" t="s">
        <v>3</v>
      </c>
      <c r="C6" s="29" t="s">
        <v>13</v>
      </c>
      <c r="D6" s="29" t="s">
        <v>4</v>
      </c>
      <c r="E6" s="29" t="s">
        <v>5</v>
      </c>
      <c r="F6" s="29"/>
      <c r="G6" s="29"/>
      <c r="H6" s="26" t="s">
        <v>6</v>
      </c>
      <c r="I6" s="26"/>
      <c r="J6" s="26"/>
      <c r="K6" s="4" t="s">
        <v>7</v>
      </c>
    </row>
    <row r="7" spans="1:11" ht="140.25" customHeight="1" x14ac:dyDescent="0.25">
      <c r="A7" s="30"/>
      <c r="B7" s="29"/>
      <c r="C7" s="29"/>
      <c r="D7" s="29"/>
      <c r="E7" s="5" t="s">
        <v>16</v>
      </c>
      <c r="F7" s="5" t="s">
        <v>17</v>
      </c>
      <c r="G7" s="5" t="s">
        <v>18</v>
      </c>
      <c r="H7" s="4" t="s">
        <v>8</v>
      </c>
      <c r="I7" s="4" t="s">
        <v>9</v>
      </c>
      <c r="J7" s="4" t="s">
        <v>10</v>
      </c>
      <c r="K7" s="4" t="s">
        <v>11</v>
      </c>
    </row>
    <row r="8" spans="1:11" ht="66" x14ac:dyDescent="0.25">
      <c r="A8" s="6">
        <v>1</v>
      </c>
      <c r="B8" s="22" t="s">
        <v>19</v>
      </c>
      <c r="C8" s="23">
        <v>220</v>
      </c>
      <c r="D8" s="25">
        <v>3</v>
      </c>
      <c r="E8" s="24">
        <v>94</v>
      </c>
      <c r="F8" s="24">
        <v>100</v>
      </c>
      <c r="G8" s="24">
        <v>106</v>
      </c>
      <c r="H8" s="7">
        <f t="shared" ref="H8" si="0">ROUND(SUM(E8:G8)/3,2)</f>
        <v>100</v>
      </c>
      <c r="I8" s="8">
        <f t="shared" ref="I8" si="1">_xlfn.STDEV.P(E8,F8,G8)</f>
        <v>4.8989794855663558</v>
      </c>
      <c r="J8" s="9">
        <f t="shared" ref="J8" si="2">I8/H8*100</f>
        <v>4.8989794855663558</v>
      </c>
      <c r="K8" s="7">
        <f t="shared" ref="K8" si="3">H8*C8</f>
        <v>22000</v>
      </c>
    </row>
    <row r="9" spans="1:11" s="19" customFormat="1" ht="15.75" customHeight="1" x14ac:dyDescent="0.25">
      <c r="A9" s="10"/>
      <c r="B9" s="11" t="s">
        <v>12</v>
      </c>
      <c r="C9" s="12"/>
      <c r="D9" s="13"/>
      <c r="E9" s="14">
        <f>SUMPRODUCT($C$8:$C$8,E8:E8)</f>
        <v>20680</v>
      </c>
      <c r="F9" s="14">
        <f>SUMPRODUCT($C$8:$C$8,F8:F8)</f>
        <v>22000</v>
      </c>
      <c r="G9" s="14">
        <f>SUMPRODUCT($C$8:$C$8,G8:G8)</f>
        <v>23320</v>
      </c>
      <c r="H9" s="15"/>
      <c r="I9" s="16"/>
      <c r="J9" s="17"/>
      <c r="K9" s="18">
        <f>SUM(K8:K8)</f>
        <v>22000</v>
      </c>
    </row>
    <row r="10" spans="1:11" ht="39.9" customHeight="1" x14ac:dyDescent="0.25">
      <c r="A10" s="31"/>
      <c r="B10" s="31"/>
      <c r="C10" s="31"/>
      <c r="D10" s="31"/>
      <c r="E10" s="31"/>
      <c r="F10" s="31"/>
      <c r="G10" s="31"/>
      <c r="H10" s="31"/>
      <c r="I10" s="31"/>
      <c r="J10" s="31"/>
      <c r="K10" s="31"/>
    </row>
    <row r="11" spans="1:11" s="2" customFormat="1" ht="18.75" customHeight="1" x14ac:dyDescent="0.3">
      <c r="A11" s="27" t="s">
        <v>15</v>
      </c>
      <c r="B11" s="27"/>
      <c r="C11" s="27"/>
      <c r="D11" s="20"/>
      <c r="E11" s="28">
        <v>46308</v>
      </c>
      <c r="F11" s="28"/>
      <c r="G11" s="20"/>
      <c r="H11" s="20"/>
      <c r="I11" s="20"/>
      <c r="J11" s="20"/>
      <c r="K11" s="21"/>
    </row>
  </sheetData>
  <sheetProtection selectLockedCells="1" selectUnlockedCells="1"/>
  <mergeCells count="14">
    <mergeCell ref="A2:K2"/>
    <mergeCell ref="A3:K3"/>
    <mergeCell ref="A4:J4"/>
    <mergeCell ref="A5:K5"/>
    <mergeCell ref="A1:K1"/>
    <mergeCell ref="H6:J6"/>
    <mergeCell ref="A11:C11"/>
    <mergeCell ref="E11:F11"/>
    <mergeCell ref="A6:A7"/>
    <mergeCell ref="B6:B7"/>
    <mergeCell ref="C6:C7"/>
    <mergeCell ref="D6:D7"/>
    <mergeCell ref="E6:G6"/>
    <mergeCell ref="A10:K10"/>
  </mergeCells>
  <printOptions horizontalCentered="1"/>
  <pageMargins left="0.23622047244094491" right="0.23622047244094491" top="0.19685039370078741" bottom="0.19685039370078741" header="0.31496062992125984" footer="0.31496062992125984"/>
  <pageSetup paperSize="9" scale="90" firstPageNumber="0" fitToHeight="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НМЦК</vt:lpstr>
      <vt:lpstr>НМЦК!Print_Area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Lenovo</cp:lastModifiedBy>
  <cp:lastPrinted>2025-04-28T16:51:43Z</cp:lastPrinted>
  <dcterms:created xsi:type="dcterms:W3CDTF">2019-08-10T15:44:51Z</dcterms:created>
  <dcterms:modified xsi:type="dcterms:W3CDTF">2026-10-13T10:59:46Z</dcterms:modified>
</cp:coreProperties>
</file>