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C:\Users\PC\Desktop\ПАРК\Контракты\контракт продукты\еасуз\"/>
    </mc:Choice>
  </mc:AlternateContent>
  <xr:revisionPtr revIDLastSave="0" documentId="13_ncr:1_{5476722C-BA7A-4A70-A570-9B8E4FC673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босновани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L23" i="1" s="1"/>
  <c r="I23" i="1"/>
  <c r="H23" i="1"/>
  <c r="K22" i="1"/>
  <c r="L22" i="1" s="1"/>
  <c r="I22" i="1"/>
  <c r="H22" i="1"/>
  <c r="K21" i="1"/>
  <c r="L21" i="1" s="1"/>
  <c r="I21" i="1"/>
  <c r="H21" i="1"/>
  <c r="K20" i="1"/>
  <c r="L20" i="1" s="1"/>
  <c r="I20" i="1"/>
  <c r="H20" i="1"/>
  <c r="K25" i="1"/>
  <c r="L25" i="1" s="1"/>
  <c r="I25" i="1"/>
  <c r="H25" i="1"/>
  <c r="K24" i="1"/>
  <c r="L24" i="1" s="1"/>
  <c r="I24" i="1"/>
  <c r="H24" i="1"/>
  <c r="J22" i="1" l="1"/>
  <c r="J21" i="1"/>
  <c r="J23" i="1"/>
  <c r="J20" i="1"/>
  <c r="J24" i="1"/>
  <c r="J25" i="1"/>
</calcChain>
</file>

<file path=xl/sharedStrings.xml><?xml version="1.0" encoding="utf-8"?>
<sst xmlns="http://schemas.openxmlformats.org/spreadsheetml/2006/main" count="39" uniqueCount="35">
  <si>
    <t>1.</t>
  </si>
  <si>
    <t>где:V - коэффициент вариации цены; (10 столбец таблицы)</t>
  </si>
  <si>
    <t>-среднее квадратичное отклонение;  (9 столбец таблицы)</t>
  </si>
  <si>
    <t>Цi – цена  единицы товара, работы, услуги, указанная в источнике с номером i; (5,6,7 столбец таблицы)
&lt;ц&gt;– средняя арифметическая величина цены единицы товара, работы, услуги; (8 столбец таблицы)
n – количество значений, используемых в расчете. (представлено 2 комерческих предложения, 2 реестровых записи, 3 скриншота ); 
Коэффициент вариации  рассчитан с помощью стандартных функций Exсel</t>
  </si>
  <si>
    <t>№</t>
  </si>
  <si>
    <t>Ед. изм.</t>
  </si>
  <si>
    <t>Кол-во</t>
  </si>
  <si>
    <t xml:space="preserve">Средняя арифметическая цена </t>
  </si>
  <si>
    <t>Среднее квадратичное отклонение</t>
  </si>
  <si>
    <t>Коэффицент вариации      (%)</t>
  </si>
  <si>
    <t xml:space="preserve">Начальная (максимальная) цена за ед. </t>
  </si>
  <si>
    <t>2.</t>
  </si>
  <si>
    <r>
      <rPr>
        <sz val="10"/>
        <color rgb="FF000000"/>
        <rFont val="Arial Cyr"/>
      </rPr>
      <t>НМЦК=(V / n) х∑  Ц(i - n) / V  - (</t>
    </r>
    <r>
      <rPr>
        <sz val="12"/>
        <color rgb="FF000000"/>
        <rFont val="Times New Roman"/>
        <family val="1"/>
        <charset val="204"/>
      </rPr>
      <t>11 столбец таблицы)</t>
    </r>
  </si>
  <si>
    <t>где:
v – количество (объем) закупаемого товара (работы, услуги);
n – количество значений, используемых в расчете;
i– номер источника ценовой информации;
Цi  - цена единицы товара, работы, услуги, представленная в источнике с номером i, скорректированная с учетом коэффициентов (индексов)</t>
  </si>
  <si>
    <t>Расчет выполнен на основании Приказа Минэкономразвития  от 02.10.2013г. №567.</t>
  </si>
  <si>
    <t>2. Начальная (максимальная) цена сложилась в результате исследования рынка Заказчиком, посредством направления запросов потенциальным исполнителям, осуществляющим данный вид деятельности</t>
  </si>
  <si>
    <t>          В целях определения однородности совокупности значений выявленных цен, используемых в расчете НМЦД в соответствии с настоящим разделом, следует определять коэффициент вариации. Коэффициент вариации цены определяется по следующей формуле:</t>
  </si>
  <si>
    <t>НМЦД методом сопоставимых рыночных цен (анализом рынка) (НМЦД рын) определяется по формуле</t>
  </si>
  <si>
    <t>Совокупность значений, используемых в расчете, при определении НМЦД, считается неоднородной, если коэффициент вариации цены превышает 33%. В данном расчете определено, что коэффициенты вариации представленных цен ниже 33% -  таким образом совокупность цен, используемых в расчете однородна, можно использовать  в расчете НМЦД.</t>
  </si>
  <si>
    <t xml:space="preserve"> Определение и обоснование начальной (максимальной) цены договора</t>
  </si>
  <si>
    <t>Поставщик №1</t>
  </si>
  <si>
    <t>Поставщик №2</t>
  </si>
  <si>
    <t>Поставщик №3</t>
  </si>
  <si>
    <t>Начальная (максимальная) цена договора</t>
  </si>
  <si>
    <t>Наименование товара</t>
  </si>
  <si>
    <t>Пластилин для детского творчества</t>
  </si>
  <si>
    <t>упаковка</t>
  </si>
  <si>
    <t>Карамель</t>
  </si>
  <si>
    <t xml:space="preserve">Печенье сахарное </t>
  </si>
  <si>
    <t xml:space="preserve">Сахар кусковой </t>
  </si>
  <si>
    <t xml:space="preserve">Чай чёрный </t>
  </si>
  <si>
    <t xml:space="preserve">Печенье сдобное </t>
  </si>
  <si>
    <t>В связи с тем, что данная закупка размещена путем заключения договора с единственным поставщиком (п. 60.1.39. - Осуществляется закупка товаров, работ, услуг с использованием подсистемы Электронный магазин ЕАСУЗ на сумму, не превышающую два миллиона рублей. МАУК «Объединенная дирекция парков муниципального округа Шатура». ), цена договора устанавливается на основании наименьшего коммерческого предложения в размере 19 915 (Девятнадцать тысяч девятьсот пятнадцать) рублей 00 копеек</t>
  </si>
  <si>
    <t>1. Предмет договора: Поставка продуктов питания для проведения мероприятий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</si>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</sst>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rgb="FF000000"/>
      <name val="Calibri"/>
    </font>
    <font>
      <sz val="10"/>
      <color rgb="FF000000"/>
      <name val="Arial Cy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vertical="center" wrapText="1"/>
    </xf>
    <xf numFmtId="4" fontId="5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2" fontId="3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left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/>
    <xf numFmtId="4" fontId="8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/>
    <xf numFmtId="0" fontId="6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wrapText="1"/>
    </xf>
    <xf numFmtId="0" fontId="13" fillId="2" borderId="3" xfId="0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 applyAlignment="1">
      <alignment vertical="top"/>
    </xf>
    <xf numFmtId="4" fontId="14" fillId="0" borderId="2" xfId="0" applyNumberFormat="1" applyFont="1" applyBorder="1" applyAlignment="1">
      <alignment horizontal="center"/>
    </xf>
    <xf numFmtId="2" fontId="13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2" fontId="13" fillId="0" borderId="3" xfId="0" applyNumberFormat="1" applyFont="1" applyBorder="1" applyAlignment="1">
      <alignment horizontal="center" vertical="center"/>
    </xf>
    <xf numFmtId="10" fontId="1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2" fontId="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3246" y="1466850"/>
    <xdr:ext cx="1182067" cy="34278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363246" y="2152650"/>
    <xdr:ext cx="1904442" cy="590922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topLeftCell="A15" workbookViewId="0">
      <selection activeCell="H27" sqref="H27"/>
    </sheetView>
  </sheetViews>
  <sheetFormatPr defaultColWidth="9" defaultRowHeight="15" customHeight="1" x14ac:dyDescent="0.25"/>
  <cols>
    <col min="1" max="1" width="5" style="1" customWidth="1"/>
    <col min="2" max="2" width="51.6640625" style="2" customWidth="1"/>
    <col min="3" max="3" width="9.109375" style="3" customWidth="1"/>
    <col min="4" max="4" width="9" style="4" customWidth="1"/>
    <col min="5" max="5" width="14.44140625" style="5" customWidth="1"/>
    <col min="6" max="6" width="14.5546875" style="5" customWidth="1"/>
    <col min="7" max="7" width="14.44140625" style="5" customWidth="1"/>
    <col min="8" max="8" width="16.5546875" style="5" customWidth="1"/>
    <col min="9" max="9" width="15.109375" style="5" customWidth="1"/>
    <col min="10" max="11" width="15.44140625" style="5" customWidth="1"/>
    <col min="12" max="12" width="15.6640625" style="6" customWidth="1"/>
    <col min="13" max="13" width="10.33203125" style="5" customWidth="1"/>
    <col min="14" max="19" width="8.109375" customWidth="1"/>
  </cols>
  <sheetData>
    <row r="1" spans="1:19" ht="15" customHeight="1" x14ac:dyDescent="0.3">
      <c r="E1" s="68" t="s">
        <v>19</v>
      </c>
      <c r="F1" s="68"/>
      <c r="G1" s="68"/>
      <c r="H1" s="68"/>
      <c r="I1" s="68"/>
    </row>
    <row r="2" spans="1:19" ht="15" customHeight="1" x14ac:dyDescent="0.3">
      <c r="E2" s="30"/>
      <c r="F2" s="30"/>
      <c r="G2" s="30"/>
      <c r="H2" s="30"/>
      <c r="I2" s="30"/>
    </row>
    <row r="3" spans="1:19" ht="15.75" customHeight="1" x14ac:dyDescent="0.25">
      <c r="A3" s="7"/>
      <c r="B3" s="64" t="s">
        <v>33</v>
      </c>
      <c r="C3" s="63"/>
      <c r="D3" s="63"/>
      <c r="E3" s="63"/>
      <c r="F3" s="63"/>
      <c r="G3" s="63"/>
      <c r="H3" s="63"/>
      <c r="I3" s="63"/>
      <c r="J3" s="63"/>
      <c r="K3" s="63"/>
      <c r="L3" s="12"/>
    </row>
    <row r="4" spans="1:19" ht="38.25" customHeight="1" x14ac:dyDescent="0.3">
      <c r="A4" s="29"/>
      <c r="B4" s="63" t="s">
        <v>15</v>
      </c>
      <c r="C4" s="63"/>
      <c r="D4" s="63"/>
      <c r="E4" s="63"/>
      <c r="F4" s="63"/>
      <c r="G4" s="63"/>
      <c r="H4" s="63"/>
      <c r="I4" s="63"/>
      <c r="J4" s="63"/>
      <c r="K4" s="63"/>
      <c r="L4" s="29"/>
    </row>
    <row r="5" spans="1:19" ht="35.25" customHeight="1" x14ac:dyDescent="0.25">
      <c r="A5" s="31" t="s">
        <v>0</v>
      </c>
      <c r="B5" s="78" t="s">
        <v>16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14"/>
      <c r="N5" s="5"/>
      <c r="O5" s="5"/>
      <c r="P5" s="5"/>
      <c r="Q5" s="5"/>
      <c r="R5" s="5"/>
      <c r="S5" s="5"/>
    </row>
    <row r="6" spans="1:19" ht="22.5" customHeight="1" x14ac:dyDescent="0.25">
      <c r="A6" s="32"/>
      <c r="B6" s="32"/>
      <c r="C6" s="32"/>
      <c r="D6" s="33"/>
      <c r="E6" s="32"/>
      <c r="F6" s="32"/>
      <c r="G6" s="32"/>
      <c r="H6" s="32"/>
      <c r="I6" s="32"/>
      <c r="J6" s="32"/>
      <c r="K6" s="32"/>
      <c r="L6" s="33"/>
      <c r="M6" s="14"/>
      <c r="N6" s="5"/>
      <c r="O6" s="5"/>
      <c r="P6" s="5"/>
      <c r="Q6" s="5"/>
      <c r="R6" s="5"/>
      <c r="S6" s="5"/>
    </row>
    <row r="7" spans="1:19" ht="4.5" hidden="1" customHeight="1" x14ac:dyDescent="0.25">
      <c r="A7" s="32"/>
      <c r="B7" s="32"/>
      <c r="C7" s="32"/>
      <c r="D7" s="33"/>
      <c r="E7" s="32"/>
      <c r="F7" s="32"/>
      <c r="G7" s="32"/>
      <c r="H7" s="32"/>
      <c r="I7" s="32"/>
      <c r="J7" s="32"/>
      <c r="K7" s="32"/>
      <c r="L7" s="33"/>
      <c r="M7" s="14"/>
      <c r="N7" s="5"/>
      <c r="O7" s="5"/>
      <c r="P7" s="5"/>
      <c r="Q7" s="5"/>
      <c r="R7" s="5"/>
      <c r="S7" s="5"/>
    </row>
    <row r="8" spans="1:19" ht="15.75" customHeight="1" x14ac:dyDescent="0.25">
      <c r="A8" s="32"/>
      <c r="B8" s="32"/>
      <c r="C8" s="32"/>
      <c r="D8" s="33"/>
      <c r="E8" s="32"/>
      <c r="F8" s="32"/>
      <c r="G8" s="32"/>
      <c r="H8" s="32"/>
      <c r="I8" s="32"/>
      <c r="J8" s="32"/>
      <c r="K8" s="32"/>
      <c r="L8" s="33"/>
      <c r="N8" s="5"/>
      <c r="O8" s="5"/>
      <c r="P8" s="5"/>
      <c r="Q8" s="5"/>
      <c r="R8" s="5"/>
      <c r="S8" s="5"/>
    </row>
    <row r="9" spans="1:19" ht="15.75" customHeight="1" x14ac:dyDescent="0.25">
      <c r="A9" s="32"/>
      <c r="B9" s="76" t="s">
        <v>1</v>
      </c>
      <c r="C9" s="76"/>
      <c r="D9" s="76"/>
      <c r="E9" s="76"/>
      <c r="F9" s="76"/>
      <c r="G9" s="76"/>
      <c r="H9" s="76"/>
      <c r="I9" s="76"/>
      <c r="J9" s="76"/>
      <c r="K9" s="76"/>
      <c r="L9" s="76"/>
      <c r="N9" s="5"/>
      <c r="O9" s="5"/>
      <c r="P9" s="5"/>
      <c r="Q9" s="5"/>
      <c r="R9" s="5"/>
      <c r="S9" s="5"/>
    </row>
    <row r="10" spans="1:19" ht="6.75" hidden="1" customHeight="1" x14ac:dyDescent="0.25">
      <c r="A10" s="32"/>
      <c r="B10" s="32"/>
      <c r="C10" s="32"/>
      <c r="D10" s="33"/>
      <c r="E10" s="32"/>
      <c r="F10" s="32"/>
      <c r="G10" s="32"/>
      <c r="H10" s="32"/>
      <c r="I10" s="32"/>
      <c r="J10" s="32"/>
      <c r="K10" s="32"/>
      <c r="L10" s="33"/>
      <c r="N10" s="5"/>
      <c r="O10" s="5"/>
      <c r="P10" s="5"/>
      <c r="Q10" s="5"/>
      <c r="R10" s="5"/>
      <c r="S10" s="5"/>
    </row>
    <row r="11" spans="1:19" ht="17.25" customHeight="1" x14ac:dyDescent="0.25">
      <c r="A11" s="32"/>
      <c r="B11" s="32"/>
      <c r="C11" s="32"/>
      <c r="D11" s="33"/>
      <c r="E11" s="32"/>
      <c r="F11" s="32"/>
      <c r="G11" s="32"/>
      <c r="H11" s="32"/>
      <c r="I11" s="32"/>
      <c r="J11" s="32"/>
      <c r="K11" s="32"/>
      <c r="L11" s="33"/>
      <c r="N11" s="5"/>
      <c r="O11" s="5"/>
      <c r="P11" s="5"/>
      <c r="Q11" s="5"/>
      <c r="R11" s="5"/>
      <c r="S11" s="5"/>
    </row>
    <row r="12" spans="1:19" ht="16.5" customHeight="1" x14ac:dyDescent="0.25">
      <c r="A12" s="32"/>
      <c r="B12" s="32"/>
      <c r="C12" s="77" t="s">
        <v>2</v>
      </c>
      <c r="D12" s="77"/>
      <c r="E12" s="77"/>
      <c r="F12" s="77"/>
      <c r="G12" s="77"/>
      <c r="H12" s="77"/>
      <c r="I12" s="77"/>
      <c r="J12" s="77"/>
      <c r="K12" s="77"/>
      <c r="L12" s="77"/>
      <c r="N12" s="5"/>
      <c r="O12" s="5"/>
      <c r="P12" s="5"/>
      <c r="Q12" s="5"/>
      <c r="R12" s="5"/>
      <c r="S12" s="5"/>
    </row>
    <row r="13" spans="1:19" ht="11.25" customHeight="1" x14ac:dyDescent="0.25">
      <c r="A13" s="32"/>
      <c r="B13" s="32"/>
      <c r="C13" s="32"/>
      <c r="D13" s="33"/>
      <c r="E13" s="32"/>
      <c r="F13" s="32"/>
      <c r="G13" s="32"/>
      <c r="H13" s="32"/>
      <c r="I13" s="32"/>
      <c r="J13" s="32"/>
      <c r="K13" s="32"/>
      <c r="L13" s="33"/>
      <c r="N13" s="5"/>
      <c r="O13" s="5"/>
      <c r="P13" s="5"/>
      <c r="Q13" s="5"/>
      <c r="R13" s="5"/>
      <c r="S13" s="5"/>
    </row>
    <row r="14" spans="1:19" ht="63.75" hidden="1" customHeight="1" x14ac:dyDescent="0.25">
      <c r="A14" s="32"/>
      <c r="B14" s="32"/>
      <c r="C14" s="32"/>
      <c r="D14" s="33"/>
      <c r="E14" s="32"/>
      <c r="F14" s="32"/>
      <c r="G14" s="32"/>
      <c r="H14" s="32"/>
      <c r="I14" s="32"/>
      <c r="J14" s="32"/>
      <c r="K14" s="32"/>
      <c r="L14" s="33"/>
      <c r="N14" s="5"/>
      <c r="O14" s="5"/>
      <c r="P14" s="5"/>
      <c r="Q14" s="5"/>
      <c r="R14" s="5"/>
      <c r="S14" s="5"/>
    </row>
    <row r="15" spans="1:19" ht="65.25" customHeight="1" x14ac:dyDescent="0.25">
      <c r="A15" s="32"/>
      <c r="B15" s="69" t="s">
        <v>3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N15" s="5"/>
      <c r="O15" s="5"/>
      <c r="P15" s="5"/>
      <c r="Q15" s="5"/>
      <c r="R15" s="5"/>
      <c r="S15" s="5"/>
    </row>
    <row r="16" spans="1:19" ht="17.25" customHeight="1" x14ac:dyDescent="0.3">
      <c r="A16" s="7"/>
      <c r="B16" s="8"/>
      <c r="C16" s="9"/>
      <c r="D16" s="10"/>
      <c r="E16" s="70"/>
      <c r="F16" s="70"/>
      <c r="G16" s="70"/>
      <c r="H16" s="13"/>
      <c r="I16" s="13"/>
      <c r="J16" s="13"/>
      <c r="K16" s="13"/>
      <c r="L16" s="15"/>
      <c r="N16" s="5"/>
      <c r="O16" s="5"/>
      <c r="P16" s="5"/>
      <c r="Q16" s="5"/>
      <c r="R16" s="5"/>
      <c r="S16" s="5"/>
    </row>
    <row r="17" spans="1:23" ht="57.75" customHeight="1" x14ac:dyDescent="0.25">
      <c r="A17" s="16" t="s">
        <v>4</v>
      </c>
      <c r="B17" s="16" t="s">
        <v>24</v>
      </c>
      <c r="C17" s="71" t="s">
        <v>5</v>
      </c>
      <c r="D17" s="73" t="s">
        <v>6</v>
      </c>
      <c r="E17" s="34" t="s">
        <v>20</v>
      </c>
      <c r="F17" s="16" t="s">
        <v>21</v>
      </c>
      <c r="G17" s="16" t="s">
        <v>22</v>
      </c>
      <c r="H17" s="16" t="s">
        <v>7</v>
      </c>
      <c r="I17" s="16" t="s">
        <v>8</v>
      </c>
      <c r="J17" s="18" t="s">
        <v>9</v>
      </c>
      <c r="K17" s="16" t="s">
        <v>10</v>
      </c>
      <c r="L17" s="17" t="s">
        <v>23</v>
      </c>
      <c r="N17" s="5"/>
      <c r="O17" s="5"/>
      <c r="P17" s="5"/>
      <c r="Q17" s="5"/>
      <c r="R17" s="5"/>
      <c r="S17" s="5"/>
    </row>
    <row r="18" spans="1:23" ht="18" hidden="1" customHeight="1" x14ac:dyDescent="0.25">
      <c r="A18" s="16"/>
      <c r="B18" s="16"/>
      <c r="C18" s="72"/>
      <c r="D18" s="74"/>
      <c r="E18" s="16"/>
      <c r="F18" s="16"/>
      <c r="G18" s="16"/>
      <c r="H18" s="16"/>
      <c r="I18" s="16"/>
      <c r="J18" s="18"/>
      <c r="K18" s="16"/>
      <c r="L18" s="17"/>
      <c r="N18" s="5"/>
      <c r="O18" s="5"/>
      <c r="P18" s="5"/>
      <c r="Q18" s="5"/>
      <c r="R18" s="5"/>
      <c r="S18" s="5"/>
    </row>
    <row r="19" spans="1:23" ht="18" customHeight="1" x14ac:dyDescent="0.25">
      <c r="A19" s="39">
        <v>1</v>
      </c>
      <c r="B19" s="39">
        <v>2</v>
      </c>
      <c r="C19" s="52">
        <v>3</v>
      </c>
      <c r="D19" s="53">
        <v>4</v>
      </c>
      <c r="E19" s="39">
        <v>5</v>
      </c>
      <c r="F19" s="39">
        <v>6</v>
      </c>
      <c r="G19" s="39">
        <v>7</v>
      </c>
      <c r="H19" s="39">
        <v>8</v>
      </c>
      <c r="I19" s="52">
        <v>9</v>
      </c>
      <c r="J19" s="54">
        <v>10</v>
      </c>
      <c r="K19" s="55">
        <v>11</v>
      </c>
      <c r="L19" s="19">
        <v>12</v>
      </c>
      <c r="N19" s="5"/>
      <c r="O19" s="5"/>
      <c r="P19" s="5"/>
      <c r="Q19" s="5"/>
      <c r="R19" s="5"/>
      <c r="S19" s="5"/>
    </row>
    <row r="20" spans="1:23" s="5" customFormat="1" ht="24" customHeight="1" x14ac:dyDescent="0.25">
      <c r="A20" s="40">
        <v>1</v>
      </c>
      <c r="B20" s="41" t="s">
        <v>27</v>
      </c>
      <c r="C20" s="42" t="s">
        <v>34</v>
      </c>
      <c r="D20" s="43">
        <v>5</v>
      </c>
      <c r="E20" s="44">
        <v>354</v>
      </c>
      <c r="F20" s="44">
        <v>356</v>
      </c>
      <c r="G20" s="44">
        <v>358</v>
      </c>
      <c r="H20" s="44">
        <f t="shared" ref="H20:H25" si="0">AVERAGE(E20:G20)</f>
        <v>356</v>
      </c>
      <c r="I20" s="56">
        <f t="shared" ref="I20:I25" si="1">_xlfn.STDEV.S(E20:G20)</f>
        <v>2</v>
      </c>
      <c r="J20" s="57">
        <f t="shared" ref="J20:J23" si="2">I20/H20</f>
        <v>5.6179775280898875E-3</v>
      </c>
      <c r="K20" s="56">
        <f t="shared" ref="K20:K25" si="3">E20</f>
        <v>354</v>
      </c>
      <c r="L20" s="51">
        <f t="shared" ref="L20:L23" si="4">D20*K20</f>
        <v>1770</v>
      </c>
      <c r="M20" s="20"/>
    </row>
    <row r="21" spans="1:23" ht="15.75" customHeight="1" x14ac:dyDescent="0.25">
      <c r="A21" s="40">
        <v>2</v>
      </c>
      <c r="B21" s="41" t="s">
        <v>28</v>
      </c>
      <c r="C21" s="42" t="s">
        <v>34</v>
      </c>
      <c r="D21" s="43">
        <v>20</v>
      </c>
      <c r="E21" s="44">
        <v>249.25</v>
      </c>
      <c r="F21" s="44">
        <v>249.5</v>
      </c>
      <c r="G21" s="44">
        <v>249.75</v>
      </c>
      <c r="H21" s="44">
        <f t="shared" si="0"/>
        <v>249.5</v>
      </c>
      <c r="I21" s="56">
        <f t="shared" si="1"/>
        <v>0.25</v>
      </c>
      <c r="J21" s="57">
        <f t="shared" si="2"/>
        <v>1.002004008016032E-3</v>
      </c>
      <c r="K21" s="56">
        <f t="shared" si="3"/>
        <v>249.25</v>
      </c>
      <c r="L21" s="51">
        <f t="shared" si="4"/>
        <v>4985</v>
      </c>
    </row>
    <row r="22" spans="1:23" ht="13.8" x14ac:dyDescent="0.25">
      <c r="A22" s="40">
        <v>3</v>
      </c>
      <c r="B22" s="41" t="s">
        <v>29</v>
      </c>
      <c r="C22" s="42" t="s">
        <v>34</v>
      </c>
      <c r="D22" s="43">
        <v>12</v>
      </c>
      <c r="E22" s="44">
        <v>137</v>
      </c>
      <c r="F22" s="44">
        <v>138</v>
      </c>
      <c r="G22" s="44">
        <v>139</v>
      </c>
      <c r="H22" s="44">
        <f t="shared" si="0"/>
        <v>138</v>
      </c>
      <c r="I22" s="56">
        <f t="shared" si="1"/>
        <v>1</v>
      </c>
      <c r="J22" s="57">
        <f t="shared" si="2"/>
        <v>7.246376811594203E-3</v>
      </c>
      <c r="K22" s="56">
        <f t="shared" si="3"/>
        <v>137</v>
      </c>
      <c r="L22" s="51">
        <f t="shared" si="4"/>
        <v>1644</v>
      </c>
    </row>
    <row r="23" spans="1:23" ht="13.95" customHeight="1" x14ac:dyDescent="0.25">
      <c r="A23" s="40">
        <v>4</v>
      </c>
      <c r="B23" s="41" t="s">
        <v>30</v>
      </c>
      <c r="C23" s="42" t="s">
        <v>26</v>
      </c>
      <c r="D23" s="43">
        <v>12</v>
      </c>
      <c r="E23" s="44">
        <v>315</v>
      </c>
      <c r="F23" s="44">
        <v>316</v>
      </c>
      <c r="G23" s="44">
        <v>317</v>
      </c>
      <c r="H23" s="44">
        <f t="shared" si="0"/>
        <v>316</v>
      </c>
      <c r="I23" s="56">
        <f t="shared" si="1"/>
        <v>1</v>
      </c>
      <c r="J23" s="57">
        <f t="shared" si="2"/>
        <v>3.1645569620253164E-3</v>
      </c>
      <c r="K23" s="56">
        <f t="shared" si="3"/>
        <v>315</v>
      </c>
      <c r="L23" s="51">
        <f t="shared" si="4"/>
        <v>3780</v>
      </c>
      <c r="M23" s="20"/>
    </row>
    <row r="24" spans="1:23" ht="16.8" customHeight="1" x14ac:dyDescent="0.25">
      <c r="A24" s="40">
        <v>5</v>
      </c>
      <c r="B24" s="41" t="s">
        <v>31</v>
      </c>
      <c r="C24" s="42" t="s">
        <v>34</v>
      </c>
      <c r="D24" s="43">
        <v>16</v>
      </c>
      <c r="E24" s="44">
        <v>483.5</v>
      </c>
      <c r="F24" s="44">
        <v>483.75</v>
      </c>
      <c r="G24" s="44">
        <v>484</v>
      </c>
      <c r="H24" s="44">
        <f t="shared" si="0"/>
        <v>483.75</v>
      </c>
      <c r="I24" s="56">
        <f t="shared" si="1"/>
        <v>0.25</v>
      </c>
      <c r="J24" s="57">
        <f t="shared" ref="J24:J25" si="5">I24/H24</f>
        <v>5.1679586563307489E-4</v>
      </c>
      <c r="K24" s="56">
        <f t="shared" si="3"/>
        <v>483.5</v>
      </c>
      <c r="L24" s="51">
        <f t="shared" ref="L24:L25" si="6">D24*K24</f>
        <v>7736</v>
      </c>
    </row>
    <row r="25" spans="1:23" ht="16.5" hidden="1" customHeight="1" x14ac:dyDescent="0.25">
      <c r="A25" s="40">
        <v>2</v>
      </c>
      <c r="B25" s="41" t="s">
        <v>25</v>
      </c>
      <c r="C25" s="42" t="s">
        <v>26</v>
      </c>
      <c r="D25" s="43">
        <v>6</v>
      </c>
      <c r="E25" s="44">
        <v>359</v>
      </c>
      <c r="F25" s="44">
        <v>380.54</v>
      </c>
      <c r="G25" s="44">
        <v>366.18</v>
      </c>
      <c r="H25" s="44">
        <f t="shared" si="0"/>
        <v>368.57333333333332</v>
      </c>
      <c r="I25" s="56">
        <f t="shared" si="1"/>
        <v>10.967631163260988</v>
      </c>
      <c r="J25" s="57">
        <f t="shared" si="5"/>
        <v>2.975698503218081E-2</v>
      </c>
      <c r="K25" s="56">
        <f t="shared" si="3"/>
        <v>359</v>
      </c>
      <c r="L25" s="51">
        <f t="shared" si="6"/>
        <v>2154</v>
      </c>
    </row>
    <row r="26" spans="1:23" ht="15" customHeight="1" x14ac:dyDescent="0.25">
      <c r="A26" s="7"/>
      <c r="B26" s="45"/>
      <c r="C26" s="46"/>
      <c r="D26" s="47"/>
      <c r="E26" s="48"/>
      <c r="F26" s="49"/>
      <c r="G26" s="48"/>
      <c r="H26" s="48"/>
      <c r="I26" s="48"/>
      <c r="J26" s="48"/>
      <c r="K26" s="48"/>
      <c r="L26" s="50">
        <v>19915</v>
      </c>
    </row>
    <row r="27" spans="1:23" ht="18.75" customHeight="1" x14ac:dyDescent="0.3">
      <c r="A27" s="11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23" ht="15.6" x14ac:dyDescent="0.3">
      <c r="A28" s="11"/>
      <c r="B28" s="22"/>
      <c r="C28" s="67"/>
      <c r="D28" s="67"/>
      <c r="E28" s="67"/>
      <c r="F28" s="67"/>
      <c r="G28" s="67"/>
      <c r="H28" s="67"/>
      <c r="I28" s="67"/>
      <c r="J28" s="67"/>
      <c r="K28" s="67"/>
      <c r="L28" s="67"/>
    </row>
    <row r="29" spans="1:23" ht="43.8" customHeight="1" x14ac:dyDescent="0.3">
      <c r="A29" s="38" t="s">
        <v>11</v>
      </c>
      <c r="B29" s="63" t="s">
        <v>18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</row>
    <row r="30" spans="1:23" ht="15" customHeight="1" x14ac:dyDescent="0.3">
      <c r="A30" s="25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  <row r="31" spans="1:23" ht="40.950000000000003" customHeight="1" x14ac:dyDescent="0.3">
      <c r="A31" s="25"/>
      <c r="B31" s="59" t="s">
        <v>17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5" customHeight="1" x14ac:dyDescent="0.3">
      <c r="A32" s="11"/>
      <c r="B32" s="24"/>
      <c r="C32" s="23"/>
      <c r="D32" s="26"/>
      <c r="E32" s="23"/>
      <c r="F32" s="23"/>
      <c r="G32" s="23"/>
      <c r="H32" s="23"/>
      <c r="I32" s="23"/>
      <c r="J32" s="23"/>
      <c r="K32" s="23"/>
      <c r="L32" s="26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1:12" ht="15" customHeight="1" x14ac:dyDescent="0.3">
      <c r="A33" s="21"/>
      <c r="B33" s="58" t="s">
        <v>12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</row>
    <row r="34" spans="1:12" ht="15" customHeight="1" x14ac:dyDescent="0.3">
      <c r="A34" s="11"/>
      <c r="B34" s="11"/>
      <c r="C34" s="11"/>
      <c r="D34" s="15"/>
      <c r="E34" s="11"/>
      <c r="F34" s="11"/>
      <c r="G34" s="11"/>
      <c r="H34" s="11"/>
      <c r="I34" s="11"/>
      <c r="J34" s="11"/>
      <c r="K34" s="11"/>
      <c r="L34" s="15"/>
    </row>
    <row r="35" spans="1:12" ht="15" customHeight="1" x14ac:dyDescent="0.3">
      <c r="A35" s="11"/>
      <c r="B35" s="66" t="s">
        <v>13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</row>
    <row r="36" spans="1:12" ht="15" customHeight="1" x14ac:dyDescent="0.3">
      <c r="B36" s="11"/>
      <c r="C36" s="11"/>
      <c r="D36" s="15"/>
      <c r="E36" s="11"/>
      <c r="F36" s="11"/>
      <c r="G36" s="11"/>
      <c r="H36" s="11"/>
      <c r="I36" s="11"/>
      <c r="J36" s="11"/>
      <c r="K36" s="11"/>
      <c r="L36" s="15"/>
    </row>
    <row r="37" spans="1:12" ht="15" customHeight="1" x14ac:dyDescent="0.3">
      <c r="B37" s="65" t="s">
        <v>14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spans="1:12" ht="15" customHeight="1" x14ac:dyDescent="0.25">
      <c r="A38" s="35"/>
      <c r="B38" s="27"/>
      <c r="C38" s="27"/>
      <c r="D38" s="28"/>
      <c r="E38" s="27"/>
    </row>
    <row r="39" spans="1:12" ht="15" customHeight="1" x14ac:dyDescent="0.25">
      <c r="A39" s="35"/>
    </row>
    <row r="40" spans="1:12" ht="15" customHeight="1" x14ac:dyDescent="0.25">
      <c r="B40" s="35"/>
      <c r="C40" s="35"/>
      <c r="D40" s="35"/>
      <c r="E40" s="35"/>
      <c r="F40" s="35"/>
      <c r="G40" s="35"/>
      <c r="H40" s="35"/>
      <c r="I40" s="35"/>
    </row>
    <row r="41" spans="1:12" ht="56.4" customHeight="1" x14ac:dyDescent="0.25">
      <c r="B41" s="61" t="s">
        <v>32</v>
      </c>
      <c r="C41" s="62"/>
      <c r="D41" s="62"/>
      <c r="E41" s="62"/>
      <c r="F41" s="62"/>
      <c r="G41" s="62"/>
      <c r="H41" s="62"/>
      <c r="I41" s="35"/>
      <c r="J41" s="35"/>
      <c r="K41" s="35"/>
      <c r="L41" s="35"/>
    </row>
    <row r="42" spans="1:12" ht="15" customHeight="1" x14ac:dyDescent="0.25"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spans="1:12" ht="15" customHeight="1" x14ac:dyDescent="0.25">
      <c r="B43" s="36"/>
    </row>
    <row r="45" spans="1:12" ht="15" customHeight="1" x14ac:dyDescent="0.25">
      <c r="B45" s="36"/>
    </row>
  </sheetData>
  <mergeCells count="18">
    <mergeCell ref="C28:L28"/>
    <mergeCell ref="E1:I1"/>
    <mergeCell ref="B3:K3"/>
    <mergeCell ref="B4:K4"/>
    <mergeCell ref="B15:L15"/>
    <mergeCell ref="E16:G16"/>
    <mergeCell ref="C17:C18"/>
    <mergeCell ref="D17:D18"/>
    <mergeCell ref="B5:L5"/>
    <mergeCell ref="B9:L9"/>
    <mergeCell ref="C12:L12"/>
    <mergeCell ref="B33:L33"/>
    <mergeCell ref="B31:L31"/>
    <mergeCell ref="B30:L30"/>
    <mergeCell ref="B41:H41"/>
    <mergeCell ref="B29:L29"/>
    <mergeCell ref="B37:L37"/>
    <mergeCell ref="B35:L35"/>
  </mergeCells>
  <pageMargins left="0.16000001132488301" right="0.16000001132488301" top="0.109999999403954" bottom="0.16000001132488301" header="0.109999999403954" footer="0.16000001132488301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2023-06-08T07:58:08Z</cp:lastPrinted>
  <dcterms:created xsi:type="dcterms:W3CDTF">2026-09-28T13:15:51Z</dcterms:created>
  <dcterms:modified xsi:type="dcterms:W3CDTF">2026-10-13T10:37:01Z</dcterms:modified>
</cp:coreProperties>
</file>