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edds1\F\БУХГАЛТЕРИЯ\1 РАБОЧАЯ ГРУППА\2027\№ 6 - Связь ИИФ\"/>
    </mc:Choice>
  </mc:AlternateContent>
  <xr:revisionPtr revIDLastSave="0" documentId="13_ncr:1_{5D48F5C7-5416-4952-A02F-2E4B254EE5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счет цены" sheetId="2" r:id="rId1"/>
  </sheets>
  <definedNames>
    <definedName name="_xlnm.Print_Area" localSheetId="0">'Расчет цены'!$A$1:$R$22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2" l="1"/>
  <c r="G17" i="2"/>
  <c r="F17" i="2"/>
  <c r="N15" i="2"/>
  <c r="O15" i="2" s="1"/>
  <c r="P15" i="2" s="1"/>
  <c r="Q15" i="2" s="1"/>
  <c r="L15" i="2"/>
  <c r="K15" i="2"/>
  <c r="L16" i="2"/>
  <c r="K16" i="2"/>
  <c r="N16" i="2"/>
  <c r="O16" i="2" s="1"/>
  <c r="P16" i="2" s="1"/>
  <c r="Q16" i="2" s="1"/>
  <c r="K18" i="2" l="1"/>
  <c r="M15" i="2"/>
  <c r="M16" i="2"/>
  <c r="S18" i="2"/>
</calcChain>
</file>

<file path=xl/sharedStrings.xml><?xml version="1.0" encoding="utf-8"?>
<sst xmlns="http://schemas.openxmlformats.org/spreadsheetml/2006/main" count="46" uniqueCount="41">
  <si>
    <t>Заказчик: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</si>
  <si>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(Н(М)ЦК, ЦКЕП)
</t>
  </si>
  <si>
    <t>№</t>
  </si>
  <si>
    <t>Наименование предмета контракта</t>
  </si>
  <si>
    <t>Существенные условия исполнения контракта</t>
  </si>
  <si>
    <t>Ед. изм</t>
  </si>
  <si>
    <t>Коммерческие предложения (руб./ед.изм.)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</si>
  <si>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</si>
  <si>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</si>
  <si>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</si>
  <si>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 xml:space="preserve">Номер сведений о контракте 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</si>
  <si>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</si>
  <si>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</si>
  <si>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</si>
  <si>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</si>
  <si>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</si>
  <si>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</si>
  <si>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Необходимое для закупки количество </t>
  </si>
  <si>
    <t>рублей.</t>
  </si>
  <si>
    <t xml:space="preserve">ПРИЛОЖЕНИЕ 1 к Отчету № 1  о невозможности (нецелесообразности) использования иных способов определения поставщика (подрядчика, исполнителя), обоснование цены контракта и иных существенных условий исполнения контракта при осуществлении закупки у единственного поставщика (подрядчика, исполнителя) для обеспечения государственных (муниципальных) нужд
</t>
  </si>
  <si>
    <t>Заказчик посчитал применение корректирующих коэффициентов и индексов нецелесообразным, и использует искомые значения, полученные из интернет сети, прайсов.</t>
  </si>
  <si>
    <t>Коммерческие предложения, получены из следующих источников:</t>
  </si>
  <si>
    <t xml:space="preserve">№1 </t>
  </si>
  <si>
    <t xml:space="preserve">№2 </t>
  </si>
  <si>
    <t xml:space="preserve">№3 </t>
  </si>
  <si>
    <t>Электронное письмо</t>
  </si>
  <si>
    <t xml:space="preserve">Расчет произведен по результатам проведенного по инициативе /Заказчика исследования рынка товаров (работ, услуг), являющихся предметом заказа.  </t>
  </si>
  <si>
    <t>Ответ на запрос ценовых предложений</t>
  </si>
  <si>
    <t>Коммерческие предложения, поданные поставщиками находятся у Заказчика.</t>
  </si>
  <si>
    <t xml:space="preserve">Поставщик №1 </t>
  </si>
  <si>
    <t xml:space="preserve">Поставщик №2 </t>
  </si>
  <si>
    <t xml:space="preserve">Поставщик №3 </t>
  </si>
  <si>
    <t>Директор МУ "АСС "Юпитер"</t>
  </si>
  <si>
    <t>А.О.Павлов</t>
  </si>
  <si>
    <t>Поскольку коэффициент вариации цены менее 33%, совокупность значений, используемых в расчете, при определении НМЦК считается однородной  и не требуется дополнительные исследования в целях увеличения количества ценовой информации, используемой в расчетах</t>
  </si>
  <si>
    <t>месяц</t>
  </si>
  <si>
    <r>
      <t xml:space="preserve">коэффициент вариации цен V (%)           </t>
    </r>
    <r>
      <rPr>
        <i/>
        <sz val="12"/>
        <color indexed="8"/>
        <rFont val="Times New Roman"/>
        <family val="1"/>
        <charset val="204"/>
      </rPr>
      <t xml:space="preserve">         (не должен превышать 33%)</t>
    </r>
  </si>
  <si>
    <r>
      <t>Расчет Н(М)ЦК по формуле</t>
    </r>
    <r>
      <rPr>
        <sz val="12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</si>
  <si>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Услуги местной телефонной связи</t>
  </si>
  <si>
    <t xml:space="preserve"> Услуги междугородней телефонной связи</t>
  </si>
  <si>
    <t xml:space="preserve">Предоставление услуг местной и междугородней телефонной связи для МУ «Аварийно-спасательная служба «Юпитер» в 2027 году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</si>
</sst>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16" x14ac:knownFonts="1"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4"/>
      <color indexed="40"/>
      <name val="Times New Roman"/>
      <family val="1"/>
      <charset val="204"/>
    </font>
    <font>
      <b/>
      <sz val="14"/>
      <color indexed="4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wrapText="1"/>
      <protection locked="0"/>
    </xf>
    <xf numFmtId="165" fontId="4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2" fontId="3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7" fillId="0" borderId="0" xfId="0" applyFont="1" applyAlignment="1">
      <alignment vertical="center"/>
    </xf>
    <xf numFmtId="0" fontId="7" fillId="0" borderId="0" xfId="0" applyFont="1" applyProtection="1"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9" fillId="0" borderId="0" xfId="0" applyFont="1" applyAlignment="1">
      <alignment vertical="center"/>
    </xf>
    <xf numFmtId="0" fontId="7" fillId="0" borderId="0" xfId="0" applyFont="1" applyAlignment="1" applyProtection="1">
      <alignment horizontal="justify" vertical="center"/>
      <protection locked="0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wrapText="1"/>
      <protection locked="0"/>
    </xf>
    <xf numFmtId="2" fontId="12" fillId="0" borderId="0" xfId="0" applyNumberFormat="1" applyFont="1" applyAlignment="1" applyProtection="1">
      <alignment vertical="center"/>
      <protection hidden="1"/>
    </xf>
    <xf numFmtId="2" fontId="2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 applyProtection="1">
      <alignment horizontal="center" vertical="center" textRotation="90" wrapText="1"/>
      <protection locked="0"/>
    </xf>
    <xf numFmtId="164" fontId="15" fillId="0" borderId="1" xfId="0" applyNumberFormat="1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/>
      <protection hidden="1"/>
    </xf>
    <xf numFmtId="2" fontId="15" fillId="0" borderId="1" xfId="0" applyNumberFormat="1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textRotation="90" wrapText="1"/>
      <protection locked="0"/>
    </xf>
    <xf numFmtId="2" fontId="3" fillId="0" borderId="1" xfId="0" applyNumberFormat="1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/>
      <protection locked="0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>
      <alignment horizontal="left" wrapText="1"/>
    </xf>
    <xf numFmtId="0" fontId="4" fillId="0" borderId="1" xfId="0" applyFont="1" applyBorder="1" applyAlignment="1" applyProtection="1">
      <alignment horizontal="center" vertical="center"/>
      <protection locked="0"/>
    </xf>
    <xf numFmtId="2" fontId="4" fillId="0" borderId="1" xfId="0" applyNumberFormat="1" applyFont="1" applyBorder="1" applyAlignment="1" applyProtection="1">
      <alignment horizontal="center" vertical="center" textRotation="90" wrapText="1"/>
      <protection locked="0"/>
    </xf>
    <xf numFmtId="2" fontId="3" fillId="0" borderId="1" xfId="0" applyNumberFormat="1" applyFont="1" applyBorder="1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13</xdr:row>
      <xdr:rowOff>952500</xdr:rowOff>
    </xdr:from>
    <xdr:to>
      <xdr:col>13</xdr:col>
      <xdr:colOff>0</xdr:colOff>
      <xdr:row>13</xdr:row>
      <xdr:rowOff>1304925</xdr:rowOff>
    </xdr:to>
    <xdr:pic>
      <xdr:nvPicPr>
        <xdr:cNvPr id="2702" name="Picture 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564832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13</xdr:row>
      <xdr:rowOff>923925</xdr:rowOff>
    </xdr:from>
    <xdr:to>
      <xdr:col>11</xdr:col>
      <xdr:colOff>1019175</xdr:colOff>
      <xdr:row>13</xdr:row>
      <xdr:rowOff>1362075</xdr:rowOff>
    </xdr:to>
    <xdr:pic>
      <xdr:nvPicPr>
        <xdr:cNvPr id="2703" name="Picture 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5619750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19050</xdr:colOff>
      <xdr:row>13</xdr:row>
      <xdr:rowOff>1600200</xdr:rowOff>
    </xdr:from>
    <xdr:to>
      <xdr:col>13</xdr:col>
      <xdr:colOff>1504950</xdr:colOff>
      <xdr:row>13</xdr:row>
      <xdr:rowOff>1962150</xdr:rowOff>
    </xdr:to>
    <xdr:pic>
      <xdr:nvPicPr>
        <xdr:cNvPr id="2704" name="Picture 5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6296025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266700</xdr:colOff>
      <xdr:row>13</xdr:row>
      <xdr:rowOff>1400175</xdr:rowOff>
    </xdr:from>
    <xdr:to>
      <xdr:col>13</xdr:col>
      <xdr:colOff>419100</xdr:colOff>
      <xdr:row>13</xdr:row>
      <xdr:rowOff>1628775</xdr:rowOff>
    </xdr:to>
    <xdr:pic>
      <xdr:nvPicPr>
        <xdr:cNvPr id="2705" name="Picture 6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0350" y="6096000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"/>
  <sheetViews>
    <sheetView tabSelected="1" view="pageBreakPreview" zoomScale="60" zoomScaleNormal="100" workbookViewId="0">
      <selection activeCell="B15" sqref="B15:B16"/>
    </sheetView>
  </sheetViews>
  <sheetFormatPr defaultRowHeight="12.75" x14ac:dyDescent="0.2"/>
  <cols>
    <col min="1" max="1" width="3.140625" style="4" customWidth="1"/>
    <col min="2" max="2" width="32.28515625" style="4" customWidth="1"/>
    <col min="3" max="3" width="20.85546875" style="4" customWidth="1"/>
    <col min="4" max="4" width="7.7109375" style="4" customWidth="1"/>
    <col min="5" max="5" width="6.85546875" style="4" customWidth="1"/>
    <col min="6" max="6" width="10.5703125" style="4" customWidth="1"/>
    <col min="7" max="7" width="11" style="4" customWidth="1"/>
    <col min="8" max="8" width="10.5703125" style="4" customWidth="1"/>
    <col min="9" max="9" width="9.85546875" style="4" customWidth="1"/>
    <col min="10" max="10" width="9.140625" style="4"/>
    <col min="11" max="11" width="17.28515625" style="4" customWidth="1"/>
    <col min="12" max="12" width="15.42578125" style="4" customWidth="1"/>
    <col min="13" max="13" width="14.28515625" style="4" customWidth="1"/>
    <col min="14" max="14" width="22.7109375" style="4" customWidth="1"/>
    <col min="15" max="15" width="14.85546875" style="4" customWidth="1"/>
    <col min="16" max="16" width="11.5703125" style="4" bestFit="1" customWidth="1"/>
    <col min="17" max="17" width="13" style="4" customWidth="1"/>
    <col min="18" max="18" width="9.140625" style="4" customWidth="1"/>
    <col min="19" max="19" width="9.5703125" style="4" bestFit="1" customWidth="1"/>
    <col min="20" max="16384" width="9.140625" style="4"/>
  </cols>
  <sheetData>
    <row r="1" spans="1:18" ht="115.5" customHeight="1" x14ac:dyDescent="0.2">
      <c r="N1" s="35" t="s">
        <v>19</v>
      </c>
      <c r="O1" s="35"/>
      <c r="P1" s="35"/>
      <c r="Q1" s="35"/>
    </row>
    <row r="2" spans="1:18" ht="21" customHeight="1" x14ac:dyDescent="0.2">
      <c r="N2" s="8"/>
      <c r="O2" s="8"/>
      <c r="P2" s="8"/>
      <c r="Q2" s="8"/>
    </row>
    <row r="3" spans="1:18" ht="17.25" customHeight="1" x14ac:dyDescent="0.2">
      <c r="B3" s="42" t="s">
        <v>26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 ht="17.25" customHeight="1" x14ac:dyDescent="0.2">
      <c r="B4" s="43" t="s">
        <v>21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</row>
    <row r="5" spans="1:18" ht="17.25" customHeight="1" x14ac:dyDescent="0.3">
      <c r="B5" s="16" t="s">
        <v>22</v>
      </c>
      <c r="C5" s="17"/>
      <c r="D5" s="17"/>
      <c r="E5" s="40" t="s">
        <v>25</v>
      </c>
      <c r="F5" s="40"/>
      <c r="G5" s="40"/>
      <c r="H5" s="40"/>
      <c r="I5" s="10" t="s">
        <v>27</v>
      </c>
      <c r="J5" s="10"/>
      <c r="K5" s="10"/>
      <c r="L5" s="10"/>
      <c r="M5" s="13"/>
      <c r="N5" s="14"/>
      <c r="O5" s="11"/>
      <c r="P5" s="11"/>
      <c r="Q5" s="11"/>
      <c r="R5" s="10"/>
    </row>
    <row r="6" spans="1:18" ht="17.25" customHeight="1" x14ac:dyDescent="0.3">
      <c r="B6" s="16" t="s">
        <v>23</v>
      </c>
      <c r="C6" s="17"/>
      <c r="D6" s="17"/>
      <c r="E6" s="40" t="s">
        <v>25</v>
      </c>
      <c r="F6" s="40"/>
      <c r="G6" s="40"/>
      <c r="H6" s="18"/>
      <c r="I6" s="10" t="s">
        <v>27</v>
      </c>
      <c r="J6" s="10"/>
      <c r="K6" s="10"/>
      <c r="L6" s="10"/>
      <c r="M6" s="13"/>
      <c r="N6" s="14"/>
      <c r="O6" s="11"/>
      <c r="P6" s="11"/>
      <c r="Q6" s="11"/>
      <c r="R6" s="10"/>
    </row>
    <row r="7" spans="1:18" ht="18.75" x14ac:dyDescent="0.3">
      <c r="B7" s="16" t="s">
        <v>24</v>
      </c>
      <c r="C7" s="17"/>
      <c r="D7" s="17"/>
      <c r="E7" s="40" t="s">
        <v>25</v>
      </c>
      <c r="F7" s="40"/>
      <c r="G7" s="40"/>
      <c r="H7" s="18"/>
      <c r="I7" s="10" t="s">
        <v>27</v>
      </c>
      <c r="J7" s="10"/>
      <c r="K7" s="10"/>
      <c r="L7" s="10"/>
      <c r="M7" s="13"/>
      <c r="N7" s="13"/>
      <c r="O7" s="10"/>
      <c r="P7" s="10"/>
      <c r="Q7" s="10"/>
      <c r="R7" s="10"/>
    </row>
    <row r="8" spans="1:18" ht="18.75" x14ac:dyDescent="0.3">
      <c r="B8" s="9" t="s">
        <v>28</v>
      </c>
      <c r="C8" s="9"/>
      <c r="D8" s="9"/>
      <c r="E8" s="9"/>
      <c r="F8" s="9"/>
      <c r="G8" s="9"/>
      <c r="H8" s="9"/>
      <c r="I8" s="15"/>
      <c r="J8" s="15"/>
      <c r="K8" s="15"/>
      <c r="L8" s="15"/>
      <c r="M8" s="15"/>
      <c r="N8" s="15"/>
      <c r="O8" s="9"/>
      <c r="P8" s="9"/>
      <c r="Q8" s="9"/>
      <c r="R8" s="10"/>
    </row>
    <row r="9" spans="1:18" ht="18.75" x14ac:dyDescent="0.3">
      <c r="B9" s="10"/>
      <c r="C9" s="1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ht="15" customHeight="1" x14ac:dyDescent="0.3">
      <c r="B10" s="41" t="s">
        <v>20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</row>
    <row r="11" spans="1:18" ht="15" customHeight="1" x14ac:dyDescent="0.3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</row>
    <row r="12" spans="1:18" ht="39" customHeight="1" x14ac:dyDescent="0.2">
      <c r="A12" s="36" t="s">
        <v>1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1:18" ht="39" customHeight="1" x14ac:dyDescent="0.2">
      <c r="A13" s="37" t="s">
        <v>2</v>
      </c>
      <c r="B13" s="37" t="s">
        <v>3</v>
      </c>
      <c r="C13" s="37" t="s">
        <v>4</v>
      </c>
      <c r="D13" s="37" t="s">
        <v>5</v>
      </c>
      <c r="E13" s="38" t="s">
        <v>17</v>
      </c>
      <c r="F13" s="37" t="s">
        <v>6</v>
      </c>
      <c r="G13" s="37"/>
      <c r="H13" s="37"/>
      <c r="I13" s="37" t="s">
        <v>7</v>
      </c>
      <c r="J13" s="37"/>
      <c r="K13" s="39" t="s">
        <v>8</v>
      </c>
      <c r="L13" s="39"/>
      <c r="M13" s="39"/>
      <c r="N13" s="46" t="s">
        <v>9</v>
      </c>
      <c r="O13" s="46"/>
      <c r="P13" s="46"/>
      <c r="Q13" s="46"/>
    </row>
    <row r="14" spans="1:18" ht="159.75" customHeight="1" x14ac:dyDescent="0.2">
      <c r="A14" s="37"/>
      <c r="B14" s="37"/>
      <c r="C14" s="37"/>
      <c r="D14" s="37"/>
      <c r="E14" s="38"/>
      <c r="F14" s="24" t="s">
        <v>29</v>
      </c>
      <c r="G14" s="24" t="s">
        <v>30</v>
      </c>
      <c r="H14" s="24" t="s">
        <v>31</v>
      </c>
      <c r="I14" s="24" t="s">
        <v>10</v>
      </c>
      <c r="J14" s="24" t="s">
        <v>11</v>
      </c>
      <c r="K14" s="24" t="s">
        <v>12</v>
      </c>
      <c r="L14" s="24" t="s">
        <v>13</v>
      </c>
      <c r="M14" s="24" t="s">
        <v>36</v>
      </c>
      <c r="N14" s="24" t="s">
        <v>37</v>
      </c>
      <c r="O14" s="24" t="s">
        <v>14</v>
      </c>
      <c r="P14" s="24" t="s">
        <v>15</v>
      </c>
      <c r="Q14" s="24" t="s">
        <v>16</v>
      </c>
    </row>
    <row r="15" spans="1:18" ht="66" customHeight="1" x14ac:dyDescent="0.2">
      <c r="A15" s="26">
        <v>1</v>
      </c>
      <c r="B15" s="37" t="s">
        <v>40</v>
      </c>
      <c r="C15" s="25" t="s">
        <v>38</v>
      </c>
      <c r="D15" s="26" t="s">
        <v>35</v>
      </c>
      <c r="E15" s="32">
        <v>12</v>
      </c>
      <c r="F15" s="33">
        <v>732</v>
      </c>
      <c r="G15" s="34">
        <v>900</v>
      </c>
      <c r="H15" s="33">
        <v>1000</v>
      </c>
      <c r="I15" s="27"/>
      <c r="J15" s="27"/>
      <c r="K15" s="28">
        <f t="shared" ref="K15" si="0">(F15+G15+H15)/3</f>
        <v>877.33333000000005</v>
      </c>
      <c r="L15" s="29">
        <f t="shared" ref="L15" si="1">STDEVA(F15,G15,H15)</f>
        <v>135.43017881304499</v>
      </c>
      <c r="M15" s="29">
        <f t="shared" ref="M15" si="2">L15/K15*100</f>
        <v>15.4365705920514</v>
      </c>
      <c r="N15" s="30">
        <f t="shared" ref="N15" si="3">E15/3*(F15+G15+H15)</f>
        <v>10528</v>
      </c>
      <c r="O15" s="28">
        <f t="shared" ref="O15" si="4">N15/E15</f>
        <v>877.33333000000005</v>
      </c>
      <c r="P15" s="30">
        <f t="shared" ref="P15" si="5">O15</f>
        <v>877.33</v>
      </c>
      <c r="Q15" s="30">
        <f t="shared" ref="Q15" si="6">P15*E15</f>
        <v>10527.96</v>
      </c>
    </row>
    <row r="16" spans="1:18" s="22" customFormat="1" ht="75.75" customHeight="1" x14ac:dyDescent="0.25">
      <c r="A16" s="31">
        <v>2</v>
      </c>
      <c r="B16" s="37"/>
      <c r="C16" s="25" t="s">
        <v>39</v>
      </c>
      <c r="D16" s="26" t="s">
        <v>35</v>
      </c>
      <c r="E16" s="32">
        <v>12</v>
      </c>
      <c r="F16" s="33">
        <v>650</v>
      </c>
      <c r="G16" s="34">
        <v>700</v>
      </c>
      <c r="H16" s="33">
        <v>800</v>
      </c>
      <c r="I16" s="27"/>
      <c r="J16" s="27"/>
      <c r="K16" s="28">
        <f t="shared" ref="K16" si="7">(F16+G16+H16)/3</f>
        <v>716.66666999999995</v>
      </c>
      <c r="L16" s="29">
        <f t="shared" ref="L16" si="8">STDEVA(F16,G16,H16)</f>
        <v>76.376261582597294</v>
      </c>
      <c r="M16" s="29">
        <f t="shared" ref="M16" si="9">L16/K16*100</f>
        <v>10.6571527293989</v>
      </c>
      <c r="N16" s="30">
        <f t="shared" ref="N16" si="10">E16/3*(F16+G16+H16)</f>
        <v>8600</v>
      </c>
      <c r="O16" s="28">
        <f t="shared" ref="O16" si="11">N16/E16</f>
        <v>716.66666999999995</v>
      </c>
      <c r="P16" s="30">
        <f t="shared" ref="P16" si="12">O16</f>
        <v>716.67</v>
      </c>
      <c r="Q16" s="30">
        <f t="shared" ref="Q16" si="13">P16*E16</f>
        <v>8600.0400000000009</v>
      </c>
    </row>
    <row r="17" spans="1:19" s="22" customFormat="1" ht="30" customHeight="1" x14ac:dyDescent="0.25">
      <c r="A17" s="50"/>
      <c r="B17" s="50"/>
      <c r="C17" s="50"/>
      <c r="D17" s="50"/>
      <c r="E17" s="50"/>
      <c r="F17" s="52">
        <f>E15*F15+E16*F16</f>
        <v>16584</v>
      </c>
      <c r="G17" s="53">
        <f>E15*G15+E16*G16</f>
        <v>19200</v>
      </c>
      <c r="H17" s="52">
        <f>E15*H15+E16*H16</f>
        <v>21600</v>
      </c>
      <c r="I17" s="51"/>
      <c r="J17" s="51"/>
      <c r="K17" s="51"/>
      <c r="L17" s="51"/>
      <c r="M17" s="51"/>
      <c r="N17" s="51"/>
      <c r="O17" s="51"/>
      <c r="P17" s="51"/>
      <c r="Q17" s="51"/>
    </row>
    <row r="18" spans="1:19" s="7" customFormat="1" ht="15.75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20">
        <f>SUM(Q15:Q16)</f>
        <v>19128</v>
      </c>
      <c r="L18" s="23" t="s">
        <v>18</v>
      </c>
      <c r="M18" s="23"/>
      <c r="N18" s="23"/>
      <c r="O18" s="23"/>
      <c r="P18" s="23"/>
      <c r="Q18" s="6"/>
      <c r="R18" s="21"/>
      <c r="S18" s="21">
        <f>SUM(Q16:Q16)</f>
        <v>8600.0400000000009</v>
      </c>
    </row>
    <row r="19" spans="1:19" ht="27" customHeight="1" x14ac:dyDescent="0.25">
      <c r="A19" s="35" t="s">
        <v>34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19"/>
      <c r="M19" s="19"/>
      <c r="N19" s="19"/>
      <c r="O19" s="19"/>
      <c r="P19" s="19"/>
      <c r="Q19" s="19"/>
    </row>
    <row r="20" spans="1:19" ht="15.75" customHeight="1" x14ac:dyDescent="0.2"/>
    <row r="21" spans="1:19" ht="15.75" x14ac:dyDescent="0.25">
      <c r="B21" s="44" t="s">
        <v>0</v>
      </c>
      <c r="C21" s="44"/>
      <c r="D21" s="44"/>
      <c r="E21" s="5"/>
      <c r="F21" s="5"/>
      <c r="G21" s="5"/>
      <c r="H21" s="5"/>
      <c r="I21" s="5"/>
      <c r="J21" s="5"/>
    </row>
    <row r="22" spans="1:19" ht="15.75" x14ac:dyDescent="0.25">
      <c r="B22" s="45" t="s">
        <v>32</v>
      </c>
      <c r="C22" s="45"/>
      <c r="D22" s="45"/>
      <c r="E22" s="45"/>
      <c r="F22" s="5"/>
      <c r="G22" s="2"/>
      <c r="H22" s="3"/>
      <c r="I22" s="48" t="s">
        <v>33</v>
      </c>
      <c r="J22" s="48"/>
      <c r="K22" s="1"/>
    </row>
  </sheetData>
  <sheetProtection selectLockedCells="1"/>
  <mergeCells count="25">
    <mergeCell ref="B21:D21"/>
    <mergeCell ref="B22:E22"/>
    <mergeCell ref="N13:Q13"/>
    <mergeCell ref="A18:J18"/>
    <mergeCell ref="I22:J22"/>
    <mergeCell ref="A19:K19"/>
    <mergeCell ref="A17:E17"/>
    <mergeCell ref="I17:Q17"/>
    <mergeCell ref="B15:B16"/>
    <mergeCell ref="N1:Q1"/>
    <mergeCell ref="A12:Q12"/>
    <mergeCell ref="A13:A14"/>
    <mergeCell ref="B13:B14"/>
    <mergeCell ref="C13:C14"/>
    <mergeCell ref="D13:D14"/>
    <mergeCell ref="E13:E14"/>
    <mergeCell ref="F13:H13"/>
    <mergeCell ref="I13:J13"/>
    <mergeCell ref="K13:M13"/>
    <mergeCell ref="E7:G7"/>
    <mergeCell ref="B10:R10"/>
    <mergeCell ref="B3:R3"/>
    <mergeCell ref="B4:R4"/>
    <mergeCell ref="E5:H5"/>
    <mergeCell ref="E6:G6"/>
  </mergeCells>
  <phoneticPr fontId="0" type="noConversion"/>
  <pageMargins left="0.25" right="0.25" top="0.75" bottom="0.75" header="0.3" footer="0.3"/>
  <pageSetup paperSize="9" scale="59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 I3</dc:creator>
  <cp:lastModifiedBy>Kraftway</cp:lastModifiedBy>
  <cp:lastPrinted>2026-10-05T09:04:03Z</cp:lastPrinted>
  <dcterms:created xsi:type="dcterms:W3CDTF">2014-01-27T12:39:27Z</dcterms:created>
  <dcterms:modified xsi:type="dcterms:W3CDTF">2026-10-05T09:05:10Z</dcterms:modified>
</cp:coreProperties>
</file>