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0F40B35-C063-4612-B9B1-DCD9C0C9671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Лист1" sheetId="1" r:id="rId1"/>
  </sheets>
  <definedNames>
    <definedName name="_xlnm.Print_Area" localSheetId="0">Лист1!$A$1:$M$20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F16" i="1"/>
  <c r="E16" i="1"/>
  <c r="K13" i="1"/>
  <c r="L13" i="1" s="1"/>
  <c r="M13" i="1" s="1"/>
  <c r="K14" i="1"/>
  <c r="L14" i="1" s="1"/>
  <c r="M14" i="1" s="1"/>
  <c r="K15" i="1"/>
  <c r="L15" i="1" s="1"/>
  <c r="M15" i="1" s="1"/>
  <c r="I13" i="1"/>
  <c r="J13" i="1" s="1"/>
  <c r="I14" i="1"/>
  <c r="J14" i="1" s="1"/>
  <c r="I15" i="1"/>
  <c r="H13" i="1"/>
  <c r="H14" i="1"/>
  <c r="H15" i="1"/>
  <c r="J15" i="1" l="1"/>
  <c r="L18" i="1"/>
  <c r="K12" i="1" l="1"/>
  <c r="L12" i="1" s="1"/>
  <c r="M12" i="1" s="1"/>
  <c r="I12" i="1"/>
  <c r="H12" i="1"/>
  <c r="J12" i="1" l="1"/>
  <c r="H11" i="1" l="1"/>
  <c r="K11" i="1" l="1"/>
  <c r="K16" i="1" l="1"/>
  <c r="H17" i="1" s="1"/>
  <c r="L11" i="1"/>
  <c r="M11" i="1" s="1"/>
  <c r="I11" i="1"/>
  <c r="J11" i="1" s="1"/>
  <c r="M16" i="1" l="1"/>
</calcChain>
</file>

<file path=xl/sharedStrings.xml><?xml version="1.0" encoding="utf-8"?>
<sst xmlns="http://schemas.openxmlformats.org/spreadsheetml/2006/main" count="38" uniqueCount="33">
  <si>
    <t>№</t>
  </si>
  <si>
    <t>Ед. изм</t>
  </si>
  <si>
    <t>Кол-во</t>
  </si>
  <si>
    <t>Коммерческие предложения (руб./ед.изм.)</t>
  </si>
  <si>
    <t xml:space="preserve">Коммерческое предложение № 1 </t>
  </si>
  <si>
    <t>Коммерческое предложение № 2</t>
  </si>
  <si>
    <t>Коммерческое предложение № 3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</si>
  <si>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</si>
  <si>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</si>
  <si>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</si>
  <si>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рублей</t>
  </si>
  <si>
    <t>Расчет Н(М)ЦД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</si>
  <si>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В результате проведенного расчета Н(М)Ц  договора составила:</t>
  </si>
  <si>
    <t>Н(М)Ц договора, определяемая методом сопоставимых рыночных цен (анализа рынка)*</t>
  </si>
  <si>
    <t xml:space="preserve">
</t>
  </si>
  <si>
    <t xml:space="preserve">ОБОСНОВАНИЕ начальной (максимальной) цены договора </t>
  </si>
  <si>
    <t>Однородность совокупности значений выявленных цен, используемых в расчете Н(М)ЦД, ЦКЕП</t>
  </si>
  <si>
    <t>Начальник организационного отдела</t>
  </si>
  <si>
    <t>Махнова Н.С.</t>
  </si>
  <si>
    <t>Н(М)Ц договора с учетом цены за единицу (руб.)</t>
  </si>
  <si>
    <r>
      <t xml:space="preserve">коэффициент вариации цен V (%)           </t>
    </r>
    <r>
      <rPr>
        <b/>
        <i/>
        <sz val="12"/>
        <color theme="1"/>
        <rFont val="Times New Roman"/>
        <family val="1"/>
        <charset val="204"/>
      </rPr>
      <t xml:space="preserve">         (не должен превышать 33%)</t>
    </r>
  </si>
  <si>
    <t>усл.ед.</t>
  </si>
  <si>
    <t>Оказание услуг по шиномонтажу автотранспортных средств</t>
  </si>
  <si>
    <t>Используемый метод определения НМЦ договора: для определения НМЦД применяется метод сопоставимых рыночных цен (анализа рынка) в соответствии с Приложением №1 к Положению о закупке товаров (работ, услуг) Государственного автономного учреждения Московской области «Московская областная дирекция по использованию недвижимых памятников истории и культуры» для нужд учреждения</t>
  </si>
  <si>
    <t>Определение НМЦД производилось на основании трех коммерческих предложений организаций (Поставщик (Исполнитель) №1, Поставщик (Исполнитель) №2, Поставщик (Исполнитель) №3), полученных по запросу Заказчика и/или взятых в сети интернет (коммерческие предложения хранятся у Заказчика).</t>
  </si>
  <si>
    <t>Наименование товара, услуг</t>
  </si>
  <si>
    <t>Начальная (максимальная) цена договора сформирована с учетом всех расходов Поставщика (Исполнителя), связанных с  оказанием услуг и всех расходов на перевозку, погрузку, разгрузку, перенос, отгрузку и страхование, в том числе уплату налогов, пошлин, сборов и других обязательных платежей в соответствии с действующим законодательством Российской Федерации.</t>
  </si>
  <si>
    <t>Услуги шиномонтажные для легковых автомобилей RENO DUSTER</t>
  </si>
  <si>
    <t>Услуги шиномонтажные с перебортировкой для легковых автомобилей KIA CERATO</t>
  </si>
  <si>
    <t>Услуги шиномонтажные для легковых автомобилей Haval Jolion</t>
  </si>
  <si>
    <t>Услуги шиномонтажные с перебортировкой для легковых автомобилей MITSUBISHI OUTLANDER</t>
  </si>
  <si>
    <t>Услуги шиномонтажные для легковых автомобилей MITSUBISHI LANCER</t>
  </si>
  <si>
    <t xml:space="preserve">В в целях эффективности и экономности расходования бюджетных средств НМЦД определена по наименьшей цене (Предложение №1) и закупка будет размещена по наименьшему ценовому предложению (Предложение №1),  что составит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</si>
</sst>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164" fontId="2" fillId="0" borderId="0" xfId="1" applyFont="1" applyAlignment="1">
      <alignment vertical="center"/>
    </xf>
    <xf numFmtId="0" fontId="2" fillId="0" borderId="8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2" fillId="0" borderId="0" xfId="0" applyNumberFormat="1" applyFont="1"/>
    <xf numFmtId="4" fontId="2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48334</xdr:colOff>
      <xdr:row>9</xdr:row>
      <xdr:rowOff>952499</xdr:rowOff>
    </xdr:from>
    <xdr:to>
      <xdr:col>9</xdr:col>
      <xdr:colOff>1490133</xdr:colOff>
      <xdr:row>9</xdr:row>
      <xdr:rowOff>1301397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7945" y="1749777"/>
          <a:ext cx="1441799" cy="348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61770</xdr:colOff>
      <xdr:row>9</xdr:row>
      <xdr:rowOff>973114</xdr:rowOff>
    </xdr:from>
    <xdr:to>
      <xdr:col>8</xdr:col>
      <xdr:colOff>991787</xdr:colOff>
      <xdr:row>9</xdr:row>
      <xdr:rowOff>1432117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0662" y="4371807"/>
          <a:ext cx="930017" cy="459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422453</xdr:colOff>
      <xdr:row>9</xdr:row>
      <xdr:rowOff>2210936</xdr:rowOff>
    </xdr:from>
    <xdr:to>
      <xdr:col>10</xdr:col>
      <xdr:colOff>1641653</xdr:colOff>
      <xdr:row>9</xdr:row>
      <xdr:rowOff>2527667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930" y="5553345"/>
          <a:ext cx="1219200" cy="316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1508290</xdr:colOff>
      <xdr:row>15</xdr:row>
      <xdr:rowOff>0</xdr:rowOff>
    </xdr:from>
    <xdr:to>
      <xdr:col>10</xdr:col>
      <xdr:colOff>2276453</xdr:colOff>
      <xdr:row>15</xdr:row>
      <xdr:rowOff>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0449" y="7246731"/>
          <a:ext cx="263338" cy="3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1508290</xdr:colOff>
      <xdr:row>15</xdr:row>
      <xdr:rowOff>0</xdr:rowOff>
    </xdr:from>
    <xdr:to>
      <xdr:col>10</xdr:col>
      <xdr:colOff>2276453</xdr:colOff>
      <xdr:row>15</xdr:row>
      <xdr:rowOff>0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0449" y="7246731"/>
          <a:ext cx="263338" cy="3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1508290</xdr:colOff>
      <xdr:row>15</xdr:row>
      <xdr:rowOff>0</xdr:rowOff>
    </xdr:from>
    <xdr:to>
      <xdr:col>10</xdr:col>
      <xdr:colOff>2276453</xdr:colOff>
      <xdr:row>15</xdr:row>
      <xdr:rowOff>0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0449" y="7246731"/>
          <a:ext cx="263338" cy="3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18"/>
  <sheetViews>
    <sheetView tabSelected="1" zoomScale="88" zoomScaleNormal="88" workbookViewId="0">
      <selection activeCell="F14" sqref="F14"/>
    </sheetView>
  </sheetViews>
  <sheetFormatPr defaultRowHeight="14.4" x14ac:dyDescent="0.3"/>
  <cols>
    <col min="1" max="1" width="6.109375" customWidth="1"/>
    <col min="2" max="2" width="19" customWidth="1"/>
    <col min="3" max="3" width="7.88671875" customWidth="1"/>
    <col min="4" max="4" width="7.6640625" customWidth="1"/>
    <col min="5" max="5" width="16.6640625" customWidth="1"/>
    <col min="6" max="6" width="16.21875" customWidth="1"/>
    <col min="7" max="7" width="16.33203125" customWidth="1"/>
    <col min="8" max="8" width="19.109375" customWidth="1"/>
    <col min="9" max="9" width="16.44140625" customWidth="1"/>
    <col min="10" max="10" width="22.44140625" customWidth="1"/>
    <col min="11" max="11" width="26.5546875" customWidth="1"/>
    <col min="12" max="12" width="13.5546875" customWidth="1"/>
    <col min="13" max="13" width="14" customWidth="1"/>
  </cols>
  <sheetData>
    <row r="1" spans="1:28" ht="17.25" customHeight="1" x14ac:dyDescent="0.3">
      <c r="K1" s="16"/>
      <c r="L1" s="16"/>
    </row>
    <row r="3" spans="1:28" ht="24" customHeight="1" x14ac:dyDescent="0.3">
      <c r="A3" s="22" t="s">
        <v>14</v>
      </c>
      <c r="B3" s="22"/>
      <c r="C3" s="42" t="s">
        <v>15</v>
      </c>
      <c r="D3" s="42"/>
      <c r="E3" s="42"/>
      <c r="F3" s="42"/>
      <c r="G3" s="42"/>
      <c r="H3" s="42"/>
      <c r="I3" s="42"/>
      <c r="J3" s="42"/>
      <c r="K3" s="42"/>
      <c r="L3" s="22"/>
      <c r="M3" s="22"/>
    </row>
    <row r="4" spans="1:28" ht="37.5" customHeight="1" x14ac:dyDescent="0.3">
      <c r="B4" s="43" t="s">
        <v>22</v>
      </c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28" s="9" customFormat="1" ht="56.25" customHeight="1" x14ac:dyDescent="0.3">
      <c r="A5" s="40" t="s">
        <v>23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T5" s="39"/>
      <c r="U5" s="39"/>
      <c r="V5" s="39"/>
      <c r="W5" s="39"/>
      <c r="X5" s="39"/>
      <c r="Y5" s="39"/>
      <c r="Z5" s="39"/>
      <c r="AA5" s="39"/>
      <c r="AB5" s="39"/>
    </row>
    <row r="6" spans="1:28" s="9" customFormat="1" ht="15.6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28" s="9" customFormat="1" ht="43.5" customHeight="1" x14ac:dyDescent="0.3">
      <c r="A7" s="40" t="s">
        <v>24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28" ht="19.5" customHeight="1" x14ac:dyDescent="0.3">
      <c r="A8" s="1"/>
      <c r="B8" s="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13"/>
    </row>
    <row r="9" spans="1:28" ht="36.6" customHeight="1" x14ac:dyDescent="0.3">
      <c r="A9" s="28" t="s">
        <v>0</v>
      </c>
      <c r="B9" s="28" t="s">
        <v>25</v>
      </c>
      <c r="C9" s="28" t="s">
        <v>1</v>
      </c>
      <c r="D9" s="28" t="s">
        <v>2</v>
      </c>
      <c r="E9" s="30" t="s">
        <v>3</v>
      </c>
      <c r="F9" s="31"/>
      <c r="G9" s="31"/>
      <c r="H9" s="32" t="s">
        <v>16</v>
      </c>
      <c r="I9" s="33"/>
      <c r="J9" s="34"/>
      <c r="K9" s="35" t="s">
        <v>13</v>
      </c>
      <c r="L9" s="36"/>
      <c r="M9" s="37"/>
      <c r="N9" s="1"/>
      <c r="O9" s="1"/>
    </row>
    <row r="10" spans="1:28" ht="204.6" customHeight="1" x14ac:dyDescent="0.3">
      <c r="A10" s="29"/>
      <c r="B10" s="29"/>
      <c r="C10" s="29"/>
      <c r="D10" s="29"/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20</v>
      </c>
      <c r="K10" s="2" t="s">
        <v>11</v>
      </c>
      <c r="L10" s="2" t="s">
        <v>9</v>
      </c>
      <c r="M10" s="2" t="s">
        <v>19</v>
      </c>
      <c r="N10" s="1"/>
      <c r="O10" s="1"/>
    </row>
    <row r="11" spans="1:28" s="11" customFormat="1" ht="84" customHeight="1" x14ac:dyDescent="0.3">
      <c r="A11" s="14">
        <v>1</v>
      </c>
      <c r="B11" s="18" t="s">
        <v>27</v>
      </c>
      <c r="C11" s="3" t="s">
        <v>21</v>
      </c>
      <c r="D11" s="3">
        <v>2</v>
      </c>
      <c r="E11" s="20">
        <v>2640</v>
      </c>
      <c r="F11" s="20">
        <v>3200</v>
      </c>
      <c r="G11" s="20">
        <v>3200</v>
      </c>
      <c r="H11" s="4">
        <f>AVERAGE(E11:G11)</f>
        <v>3013.3333333333335</v>
      </c>
      <c r="I11" s="4">
        <f>STDEV(E11:G11)</f>
        <v>323.31615074619043</v>
      </c>
      <c r="J11" s="4">
        <f>I11/H11*100</f>
        <v>10.729518276975346</v>
      </c>
      <c r="K11" s="4">
        <f>((D11/3)*(SUM(E11:G11)))</f>
        <v>6026.6666666666661</v>
      </c>
      <c r="L11" s="4">
        <f>K11/D11</f>
        <v>3013.333333333333</v>
      </c>
      <c r="M11" s="4">
        <f>L11*D11</f>
        <v>6026.6666666666661</v>
      </c>
      <c r="N11" s="10"/>
      <c r="O11" s="10"/>
    </row>
    <row r="12" spans="1:28" s="11" customFormat="1" ht="119.4" customHeight="1" x14ac:dyDescent="0.3">
      <c r="A12" s="15">
        <v>2</v>
      </c>
      <c r="B12" s="21" t="s">
        <v>28</v>
      </c>
      <c r="C12" s="3" t="s">
        <v>21</v>
      </c>
      <c r="D12" s="3">
        <v>1</v>
      </c>
      <c r="E12" s="20">
        <v>3300</v>
      </c>
      <c r="F12" s="20">
        <v>2800</v>
      </c>
      <c r="G12" s="20">
        <v>3700</v>
      </c>
      <c r="H12" s="4">
        <f>AVERAGE(E12:G12)</f>
        <v>3266.6666666666665</v>
      </c>
      <c r="I12" s="4">
        <f>STDEV(E12:G12)</f>
        <v>450.92497528229012</v>
      </c>
      <c r="J12" s="4">
        <f>I12/H12*100</f>
        <v>13.803825773947656</v>
      </c>
      <c r="K12" s="4">
        <f>((D12/3)*(SUM(E12:G12)))</f>
        <v>3266.6666666666665</v>
      </c>
      <c r="L12" s="4">
        <f>K12/D12</f>
        <v>3266.6666666666665</v>
      </c>
      <c r="M12" s="4">
        <f>L12*D12</f>
        <v>3266.6666666666665</v>
      </c>
      <c r="N12" s="10"/>
      <c r="O12" s="10"/>
    </row>
    <row r="13" spans="1:28" s="11" customFormat="1" ht="83.4" customHeight="1" x14ac:dyDescent="0.3">
      <c r="A13" s="15">
        <v>3</v>
      </c>
      <c r="B13" s="21" t="s">
        <v>29</v>
      </c>
      <c r="C13" s="3" t="s">
        <v>21</v>
      </c>
      <c r="D13" s="3">
        <v>1</v>
      </c>
      <c r="E13" s="20">
        <v>3000</v>
      </c>
      <c r="F13" s="20">
        <v>4400</v>
      </c>
      <c r="G13" s="20">
        <v>3900</v>
      </c>
      <c r="H13" s="4">
        <f t="shared" ref="H13:H15" si="0">AVERAGE(E13:G13)</f>
        <v>3766.6666666666665</v>
      </c>
      <c r="I13" s="4">
        <f t="shared" ref="I13:I15" si="1">STDEV(E13:G13)</f>
        <v>709.45988845975785</v>
      </c>
      <c r="J13" s="4">
        <f t="shared" ref="J13:J15" si="2">I13/H13*100</f>
        <v>18.835218277692686</v>
      </c>
      <c r="K13" s="4">
        <f t="shared" ref="K13:K15" si="3">((D13/3)*(SUM(E13:G13)))</f>
        <v>3766.6666666666665</v>
      </c>
      <c r="L13" s="4">
        <f t="shared" ref="L13:L15" si="4">K13/D13</f>
        <v>3766.6666666666665</v>
      </c>
      <c r="M13" s="4">
        <f t="shared" ref="M13:M15" si="5">L13*D13</f>
        <v>3766.6666666666665</v>
      </c>
      <c r="N13" s="10"/>
      <c r="O13" s="10"/>
    </row>
    <row r="14" spans="1:28" s="11" customFormat="1" ht="136.19999999999999" customHeight="1" x14ac:dyDescent="0.3">
      <c r="A14" s="15">
        <v>4</v>
      </c>
      <c r="B14" s="21" t="s">
        <v>30</v>
      </c>
      <c r="C14" s="3" t="s">
        <v>21</v>
      </c>
      <c r="D14" s="3">
        <v>1</v>
      </c>
      <c r="E14" s="20">
        <v>3600</v>
      </c>
      <c r="F14" s="20">
        <v>3200</v>
      </c>
      <c r="G14" s="20">
        <v>4000</v>
      </c>
      <c r="H14" s="4">
        <f t="shared" si="0"/>
        <v>3600</v>
      </c>
      <c r="I14" s="4">
        <f t="shared" si="1"/>
        <v>400</v>
      </c>
      <c r="J14" s="4">
        <f t="shared" si="2"/>
        <v>11.111111111111111</v>
      </c>
      <c r="K14" s="4">
        <f t="shared" si="3"/>
        <v>3600</v>
      </c>
      <c r="L14" s="4">
        <f t="shared" si="4"/>
        <v>3600</v>
      </c>
      <c r="M14" s="4">
        <f t="shared" si="5"/>
        <v>3600</v>
      </c>
      <c r="N14" s="10"/>
      <c r="O14" s="10"/>
    </row>
    <row r="15" spans="1:28" s="11" customFormat="1" ht="99" customHeight="1" x14ac:dyDescent="0.3">
      <c r="A15" s="15">
        <v>5</v>
      </c>
      <c r="B15" s="21" t="s">
        <v>31</v>
      </c>
      <c r="C15" s="3" t="s">
        <v>21</v>
      </c>
      <c r="D15" s="3">
        <v>1</v>
      </c>
      <c r="E15" s="20">
        <v>2520</v>
      </c>
      <c r="F15" s="20">
        <v>2800</v>
      </c>
      <c r="G15" s="20">
        <v>3000</v>
      </c>
      <c r="H15" s="4">
        <f t="shared" si="0"/>
        <v>2773.3333333333335</v>
      </c>
      <c r="I15" s="4">
        <f t="shared" si="1"/>
        <v>241.10855093366831</v>
      </c>
      <c r="J15" s="4">
        <f t="shared" si="2"/>
        <v>8.6938179423197699</v>
      </c>
      <c r="K15" s="4">
        <f t="shared" si="3"/>
        <v>2773.333333333333</v>
      </c>
      <c r="L15" s="4">
        <f t="shared" si="4"/>
        <v>2773.333333333333</v>
      </c>
      <c r="M15" s="4">
        <f t="shared" si="5"/>
        <v>2773.333333333333</v>
      </c>
      <c r="N15" s="10"/>
      <c r="O15" s="10"/>
    </row>
    <row r="16" spans="1:28" s="11" customFormat="1" ht="21" customHeight="1" x14ac:dyDescent="0.3">
      <c r="A16" s="23"/>
      <c r="B16" s="24"/>
      <c r="C16" s="24"/>
      <c r="D16" s="24"/>
      <c r="E16" s="4">
        <f>SUM(D11*E11+D12*E12+D13*E13+D14*E14+D15*E15)</f>
        <v>17700</v>
      </c>
      <c r="F16" s="4">
        <f>SUM(D11*F11+D12*F12+D13*F13+D14*F14+D15*F15)</f>
        <v>19600</v>
      </c>
      <c r="G16" s="4">
        <f>SUM(D11*G11+D12*G12+D13*G13+D14*G14+D15*G15)</f>
        <v>21000</v>
      </c>
      <c r="H16" s="4"/>
      <c r="I16" s="5"/>
      <c r="J16" s="5"/>
      <c r="K16" s="4">
        <f>SUM(K11:K15)</f>
        <v>19433.333333333332</v>
      </c>
      <c r="L16" s="4"/>
      <c r="M16" s="4">
        <f>SUM(M11:M15)</f>
        <v>19433.333333333332</v>
      </c>
      <c r="N16" s="10"/>
      <c r="O16" s="10"/>
    </row>
    <row r="17" spans="1:15" s="11" customFormat="1" ht="35.25" customHeight="1" x14ac:dyDescent="0.3">
      <c r="A17" s="41" t="s">
        <v>12</v>
      </c>
      <c r="B17" s="41"/>
      <c r="C17" s="41"/>
      <c r="D17" s="41"/>
      <c r="E17" s="41"/>
      <c r="F17" s="41"/>
      <c r="G17" s="41"/>
      <c r="H17" s="6">
        <f>K16</f>
        <v>19433.333333333332</v>
      </c>
      <c r="I17" s="7" t="s">
        <v>10</v>
      </c>
      <c r="J17" s="7"/>
      <c r="K17" s="7"/>
      <c r="L17" s="7"/>
      <c r="M17" s="8"/>
      <c r="N17" s="10"/>
      <c r="O17" s="10"/>
    </row>
    <row r="18" spans="1:15" s="11" customFormat="1" ht="35.25" customHeight="1" x14ac:dyDescent="0.3">
      <c r="A18" s="38" t="s">
        <v>32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26">
        <f>E16</f>
        <v>17700</v>
      </c>
      <c r="M18" s="25" t="s">
        <v>10</v>
      </c>
      <c r="N18" s="10"/>
      <c r="O18" s="10"/>
    </row>
    <row r="19" spans="1:15" s="11" customFormat="1" ht="48" customHeight="1" x14ac:dyDescent="0.3">
      <c r="A19" s="27" t="s">
        <v>26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10"/>
      <c r="O19" s="10"/>
    </row>
    <row r="20" spans="1:15" s="11" customFormat="1" ht="30" customHeight="1" x14ac:dyDescent="0.3">
      <c r="A20" s="19" t="s">
        <v>17</v>
      </c>
      <c r="B20" s="17"/>
      <c r="C20" s="17"/>
      <c r="D20" s="17"/>
      <c r="E20" s="17"/>
      <c r="F20" s="17"/>
      <c r="G20" s="17"/>
      <c r="H20" s="19" t="s">
        <v>18</v>
      </c>
      <c r="I20" s="17"/>
      <c r="J20" s="17"/>
      <c r="K20" s="17"/>
      <c r="L20" s="17"/>
      <c r="M20" s="17"/>
      <c r="N20" s="10"/>
      <c r="O20" s="10"/>
    </row>
    <row r="21" spans="1:15" s="11" customFormat="1" ht="123.7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  <c r="O21" s="10"/>
    </row>
    <row r="22" spans="1:15" s="11" customFormat="1" ht="174.7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  <c r="O22" s="10"/>
    </row>
    <row r="23" spans="1:15" s="11" customFormat="1" ht="141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 s="10"/>
      <c r="O23" s="10"/>
    </row>
    <row r="24" spans="1:15" s="11" customFormat="1" ht="79.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 s="10"/>
      <c r="O24" s="10"/>
    </row>
    <row r="25" spans="1:15" s="11" customFormat="1" ht="101.2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 s="10"/>
      <c r="O25" s="10"/>
    </row>
    <row r="26" spans="1:15" s="11" customFormat="1" ht="114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 s="10"/>
      <c r="O26" s="10"/>
    </row>
    <row r="27" spans="1:15" s="11" customFormat="1" ht="142.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 s="10"/>
      <c r="O27" s="10"/>
    </row>
    <row r="28" spans="1:15" s="11" customFormat="1" ht="150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 s="10"/>
      <c r="O28" s="10"/>
    </row>
    <row r="29" spans="1:15" s="11" customFormat="1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 s="10"/>
      <c r="O29" s="10"/>
    </row>
    <row r="30" spans="1:15" s="11" customFormat="1" ht="23.2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 s="10"/>
      <c r="O30" s="10"/>
    </row>
    <row r="31" spans="1:15" s="11" customFormat="1" ht="24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 s="10"/>
      <c r="O31" s="10"/>
    </row>
    <row r="32" spans="1:15" s="11" customFormat="1" ht="31.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 s="10"/>
      <c r="O32" s="10"/>
    </row>
    <row r="33" spans="1:15" s="11" customFormat="1" ht="38.2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 s="10"/>
      <c r="O33" s="10"/>
    </row>
    <row r="34" spans="1:15" s="11" customFormat="1" ht="51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 s="10"/>
      <c r="O34" s="10"/>
    </row>
    <row r="35" spans="1:15" s="11" customFormat="1" ht="36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 s="10"/>
      <c r="O35" s="10"/>
    </row>
    <row r="36" spans="1:15" s="11" customFormat="1" ht="51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 s="10"/>
      <c r="O36" s="10"/>
    </row>
    <row r="37" spans="1:15" s="11" customFormat="1" ht="51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 s="10"/>
      <c r="O37" s="10"/>
    </row>
    <row r="38" spans="1:15" s="11" customFormat="1" ht="51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 s="10"/>
      <c r="O38" s="10"/>
    </row>
    <row r="39" spans="1:15" s="11" customFormat="1" ht="63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 s="10"/>
      <c r="O39" s="10"/>
    </row>
    <row r="40" spans="1:15" s="11" customFormat="1" ht="63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 s="10"/>
      <c r="O40" s="10"/>
    </row>
    <row r="41" spans="1:15" s="11" customFormat="1" ht="51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 s="10"/>
      <c r="O41" s="10"/>
    </row>
    <row r="42" spans="1:15" s="11" customFormat="1" ht="51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 s="10"/>
      <c r="O42" s="10"/>
    </row>
    <row r="43" spans="1:15" s="11" customFormat="1" ht="51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 s="10"/>
      <c r="O43" s="10"/>
    </row>
    <row r="44" spans="1:15" s="11" customFormat="1" ht="51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 s="10"/>
      <c r="O44" s="10"/>
    </row>
    <row r="45" spans="1:15" s="11" customFormat="1" ht="51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 s="10"/>
      <c r="O45" s="10"/>
    </row>
    <row r="46" spans="1:15" s="11" customFormat="1" ht="51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 s="10"/>
      <c r="O46" s="10"/>
    </row>
    <row r="47" spans="1:15" s="11" customFormat="1" ht="51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 s="10"/>
      <c r="O47" s="10"/>
    </row>
    <row r="48" spans="1:15" s="11" customFormat="1" ht="51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 s="10"/>
      <c r="O48" s="10"/>
    </row>
    <row r="49" spans="1:15" s="11" customFormat="1" ht="51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 s="10"/>
      <c r="O49" s="10"/>
    </row>
    <row r="50" spans="1:15" s="11" customFormat="1" ht="51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 s="10"/>
      <c r="O50" s="10"/>
    </row>
    <row r="51" spans="1:15" s="11" customFormat="1" ht="51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 s="10"/>
      <c r="O51" s="10"/>
    </row>
    <row r="52" spans="1:15" s="11" customFormat="1" ht="51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 s="10"/>
      <c r="O52" s="10"/>
    </row>
    <row r="53" spans="1:15" s="11" customFormat="1" ht="5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 s="10"/>
      <c r="O53" s="10"/>
    </row>
    <row r="54" spans="1:15" s="11" customFormat="1" ht="51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 s="10"/>
      <c r="O54" s="10"/>
    </row>
    <row r="55" spans="1:15" s="11" customFormat="1" ht="5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 s="10"/>
      <c r="O55" s="10"/>
    </row>
    <row r="56" spans="1:15" s="11" customFormat="1" ht="5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 s="10"/>
      <c r="O56" s="10"/>
    </row>
    <row r="57" spans="1:15" s="11" customFormat="1" ht="51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 s="10"/>
      <c r="O57" s="10"/>
    </row>
    <row r="58" spans="1:15" s="11" customFormat="1" ht="51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 s="10"/>
      <c r="O58" s="10"/>
    </row>
    <row r="59" spans="1:15" s="11" customFormat="1" ht="51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 s="10"/>
      <c r="O59" s="10"/>
    </row>
    <row r="60" spans="1:15" s="11" customFormat="1" ht="62.2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 s="10"/>
      <c r="O60" s="10"/>
    </row>
    <row r="61" spans="1:15" s="11" customFormat="1" ht="51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 s="10"/>
      <c r="O61" s="10"/>
    </row>
    <row r="62" spans="1:15" s="11" customFormat="1" ht="51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 s="10"/>
      <c r="O62" s="10"/>
    </row>
    <row r="63" spans="1:15" s="11" customFormat="1" ht="51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 s="10"/>
      <c r="O63" s="10"/>
    </row>
    <row r="64" spans="1:15" s="11" customFormat="1" ht="51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 s="10"/>
      <c r="O64" s="10"/>
    </row>
    <row r="65" spans="1:15" s="11" customFormat="1" ht="51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 s="10"/>
      <c r="O65" s="10"/>
    </row>
    <row r="66" spans="1:15" s="11" customFormat="1" ht="51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 s="10"/>
      <c r="O66" s="10"/>
    </row>
    <row r="67" spans="1:15" s="11" customFormat="1" ht="51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 s="10"/>
      <c r="O67" s="10"/>
    </row>
    <row r="68" spans="1:15" s="11" customFormat="1" ht="51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 s="10"/>
      <c r="O68" s="10"/>
    </row>
    <row r="69" spans="1:15" s="11" customFormat="1" ht="51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 s="10"/>
      <c r="O69" s="10"/>
    </row>
    <row r="70" spans="1:15" s="11" customFormat="1" ht="51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 s="10"/>
      <c r="O70" s="10"/>
    </row>
    <row r="71" spans="1:15" s="11" customFormat="1" ht="51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 s="10"/>
      <c r="O71" s="10"/>
    </row>
    <row r="72" spans="1:15" s="11" customFormat="1" ht="51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 s="10"/>
      <c r="O72" s="10"/>
    </row>
    <row r="73" spans="1:15" s="11" customFormat="1" ht="51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 s="10"/>
      <c r="O73" s="10"/>
    </row>
    <row r="74" spans="1:15" s="11" customFormat="1" ht="51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 s="10"/>
      <c r="O74" s="10"/>
    </row>
    <row r="75" spans="1:15" s="11" customFormat="1" ht="51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 s="10"/>
      <c r="O75" s="10"/>
    </row>
    <row r="76" spans="1:15" s="11" customFormat="1" ht="51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 s="10"/>
      <c r="O76" s="10"/>
    </row>
    <row r="77" spans="1:15" s="11" customFormat="1" ht="51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 s="10"/>
      <c r="O77" s="10"/>
    </row>
    <row r="78" spans="1:15" s="11" customFormat="1" ht="51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 s="10"/>
      <c r="O78" s="10"/>
    </row>
    <row r="79" spans="1:15" s="11" customFormat="1" ht="51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 s="10"/>
      <c r="O79" s="10"/>
    </row>
    <row r="80" spans="1:15" s="11" customFormat="1" ht="51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 s="10"/>
      <c r="O80" s="10"/>
    </row>
    <row r="81" spans="1:15" s="11" customFormat="1" ht="51" customHeight="1" x14ac:dyDescent="0.3">
      <c r="A81"/>
      <c r="B81"/>
      <c r="C81"/>
      <c r="D81"/>
      <c r="E81"/>
      <c r="F81"/>
      <c r="G81"/>
      <c r="H81"/>
      <c r="I81"/>
      <c r="J81"/>
      <c r="K81"/>
      <c r="L81"/>
      <c r="M81"/>
      <c r="N81" s="10"/>
      <c r="O81" s="10"/>
    </row>
    <row r="82" spans="1:15" s="11" customFormat="1" ht="51" customHeight="1" x14ac:dyDescent="0.3">
      <c r="A82"/>
      <c r="B82"/>
      <c r="C82"/>
      <c r="D82"/>
      <c r="E82"/>
      <c r="F82"/>
      <c r="G82"/>
      <c r="H82"/>
      <c r="I82"/>
      <c r="J82"/>
      <c r="K82"/>
      <c r="L82"/>
      <c r="M82"/>
      <c r="N82" s="10"/>
      <c r="O82" s="10"/>
    </row>
    <row r="83" spans="1:15" s="11" customFormat="1" ht="51" customHeight="1" x14ac:dyDescent="0.3">
      <c r="A83"/>
      <c r="B83"/>
      <c r="C83"/>
      <c r="D83"/>
      <c r="E83"/>
      <c r="F83"/>
      <c r="G83"/>
      <c r="H83"/>
      <c r="I83"/>
      <c r="J83"/>
      <c r="K83"/>
      <c r="L83"/>
      <c r="M83"/>
      <c r="N83" s="10"/>
      <c r="O83" s="10"/>
    </row>
    <row r="84" spans="1:15" s="11" customFormat="1" ht="51" customHeight="1" x14ac:dyDescent="0.3">
      <c r="A84"/>
      <c r="B84"/>
      <c r="C84"/>
      <c r="D84"/>
      <c r="E84"/>
      <c r="F84"/>
      <c r="G84"/>
      <c r="H84"/>
      <c r="I84"/>
      <c r="J84"/>
      <c r="K84"/>
      <c r="L84"/>
      <c r="M84"/>
      <c r="N84" s="10"/>
      <c r="O84" s="10"/>
    </row>
    <row r="85" spans="1:15" s="11" customFormat="1" ht="51" customHeight="1" x14ac:dyDescent="0.3">
      <c r="A85"/>
      <c r="B85"/>
      <c r="C85"/>
      <c r="D85"/>
      <c r="E85"/>
      <c r="F85"/>
      <c r="G85"/>
      <c r="H85"/>
      <c r="I85"/>
      <c r="J85"/>
      <c r="K85"/>
      <c r="L85"/>
      <c r="M85"/>
      <c r="N85" s="10"/>
      <c r="O85" s="10"/>
    </row>
    <row r="86" spans="1:15" s="11" customFormat="1" ht="51" customHeight="1" x14ac:dyDescent="0.3">
      <c r="A86"/>
      <c r="B86"/>
      <c r="C86"/>
      <c r="D86"/>
      <c r="E86"/>
      <c r="F86"/>
      <c r="G86"/>
      <c r="H86"/>
      <c r="I86"/>
      <c r="J86"/>
      <c r="K86"/>
      <c r="L86"/>
      <c r="M86"/>
      <c r="N86" s="10"/>
      <c r="O86" s="10"/>
    </row>
    <row r="87" spans="1:15" s="11" customFormat="1" ht="51" customHeight="1" x14ac:dyDescent="0.3">
      <c r="A87"/>
      <c r="B87"/>
      <c r="C87"/>
      <c r="D87"/>
      <c r="E87"/>
      <c r="F87"/>
      <c r="G87"/>
      <c r="H87"/>
      <c r="I87"/>
      <c r="J87"/>
      <c r="K87"/>
      <c r="L87"/>
      <c r="M87"/>
      <c r="N87" s="10"/>
      <c r="O87" s="10"/>
    </row>
    <row r="88" spans="1:15" s="11" customFormat="1" ht="51" customHeight="1" x14ac:dyDescent="0.3">
      <c r="A88"/>
      <c r="B88"/>
      <c r="C88"/>
      <c r="D88"/>
      <c r="E88"/>
      <c r="F88"/>
      <c r="G88"/>
      <c r="H88"/>
      <c r="I88"/>
      <c r="J88"/>
      <c r="K88"/>
      <c r="L88"/>
      <c r="M88"/>
      <c r="N88" s="10"/>
      <c r="O88" s="10"/>
    </row>
    <row r="89" spans="1:15" s="11" customFormat="1" ht="51" customHeight="1" x14ac:dyDescent="0.3">
      <c r="A89"/>
      <c r="B89"/>
      <c r="C89"/>
      <c r="D89"/>
      <c r="E89"/>
      <c r="F89"/>
      <c r="G89"/>
      <c r="H89"/>
      <c r="I89"/>
      <c r="J89"/>
      <c r="K89"/>
      <c r="L89"/>
      <c r="M89"/>
      <c r="N89" s="10"/>
      <c r="O89" s="10"/>
    </row>
    <row r="90" spans="1:15" s="11" customFormat="1" ht="51" customHeight="1" x14ac:dyDescent="0.3">
      <c r="A90"/>
      <c r="B90"/>
      <c r="C90"/>
      <c r="D90"/>
      <c r="E90"/>
      <c r="F90"/>
      <c r="G90"/>
      <c r="H90"/>
      <c r="I90"/>
      <c r="J90"/>
      <c r="K90"/>
      <c r="L90"/>
      <c r="M90"/>
      <c r="N90" s="10"/>
      <c r="O90" s="10"/>
    </row>
    <row r="91" spans="1:15" s="11" customFormat="1" ht="51" customHeight="1" x14ac:dyDescent="0.3">
      <c r="A91"/>
      <c r="B91"/>
      <c r="C91"/>
      <c r="D91"/>
      <c r="E91"/>
      <c r="F91"/>
      <c r="G91"/>
      <c r="H91"/>
      <c r="I91"/>
      <c r="J91"/>
      <c r="K91"/>
      <c r="L91"/>
      <c r="M91"/>
      <c r="N91" s="10"/>
      <c r="O91" s="10"/>
    </row>
    <row r="92" spans="1:15" s="11" customFormat="1" ht="51" customHeight="1" x14ac:dyDescent="0.3">
      <c r="A92"/>
      <c r="B92"/>
      <c r="C92"/>
      <c r="D92"/>
      <c r="E92"/>
      <c r="F92"/>
      <c r="G92"/>
      <c r="H92"/>
      <c r="I92"/>
      <c r="J92"/>
      <c r="K92"/>
      <c r="L92"/>
      <c r="M92"/>
      <c r="N92" s="10"/>
      <c r="O92" s="10"/>
    </row>
    <row r="93" spans="1:15" s="11" customFormat="1" ht="51" customHeight="1" x14ac:dyDescent="0.3">
      <c r="A93"/>
      <c r="B93"/>
      <c r="C93"/>
      <c r="D93"/>
      <c r="E93"/>
      <c r="F93"/>
      <c r="G93"/>
      <c r="H93"/>
      <c r="I93"/>
      <c r="J93"/>
      <c r="K93"/>
      <c r="L93"/>
      <c r="M93"/>
      <c r="N93" s="10"/>
      <c r="O93" s="10"/>
    </row>
    <row r="94" spans="1:15" s="11" customFormat="1" ht="51" customHeight="1" x14ac:dyDescent="0.3">
      <c r="A94"/>
      <c r="B94"/>
      <c r="C94"/>
      <c r="D94"/>
      <c r="E94"/>
      <c r="F94"/>
      <c r="G94"/>
      <c r="H94"/>
      <c r="I94"/>
      <c r="J94"/>
      <c r="K94"/>
      <c r="L94"/>
      <c r="M94"/>
      <c r="N94" s="10"/>
      <c r="O94" s="10"/>
    </row>
    <row r="95" spans="1:15" s="11" customFormat="1" ht="51" customHeight="1" x14ac:dyDescent="0.3">
      <c r="A95"/>
      <c r="B95"/>
      <c r="C95"/>
      <c r="D95"/>
      <c r="E95"/>
      <c r="F95"/>
      <c r="G95"/>
      <c r="H95"/>
      <c r="I95"/>
      <c r="J95"/>
      <c r="K95"/>
      <c r="L95"/>
      <c r="M95"/>
      <c r="N95" s="10"/>
      <c r="O95" s="10"/>
    </row>
    <row r="96" spans="1:15" s="11" customFormat="1" ht="51" customHeight="1" x14ac:dyDescent="0.3">
      <c r="A96"/>
      <c r="B96"/>
      <c r="C96"/>
      <c r="D96"/>
      <c r="E96"/>
      <c r="F96"/>
      <c r="G96"/>
      <c r="H96"/>
      <c r="I96"/>
      <c r="J96"/>
      <c r="K96"/>
      <c r="L96"/>
      <c r="M96"/>
      <c r="N96" s="10"/>
      <c r="O96" s="10"/>
    </row>
    <row r="97" spans="1:15" s="11" customFormat="1" ht="51" customHeight="1" x14ac:dyDescent="0.3">
      <c r="A97"/>
      <c r="B97"/>
      <c r="C97"/>
      <c r="D97"/>
      <c r="E97"/>
      <c r="F97"/>
      <c r="G97"/>
      <c r="H97"/>
      <c r="I97"/>
      <c r="J97"/>
      <c r="K97"/>
      <c r="L97"/>
      <c r="M97"/>
      <c r="N97" s="10"/>
      <c r="O97" s="10"/>
    </row>
    <row r="98" spans="1:15" s="11" customFormat="1" ht="51" customHeight="1" x14ac:dyDescent="0.3">
      <c r="A98"/>
      <c r="B98"/>
      <c r="C98"/>
      <c r="D98"/>
      <c r="E98"/>
      <c r="F98"/>
      <c r="G98"/>
      <c r="H98"/>
      <c r="I98"/>
      <c r="J98"/>
      <c r="K98"/>
      <c r="L98"/>
      <c r="M98"/>
      <c r="N98" s="10"/>
      <c r="O98" s="10"/>
    </row>
    <row r="99" spans="1:15" s="11" customFormat="1" ht="51" customHeight="1" x14ac:dyDescent="0.3">
      <c r="A99"/>
      <c r="B99"/>
      <c r="C99"/>
      <c r="D99"/>
      <c r="E99"/>
      <c r="F99"/>
      <c r="G99"/>
      <c r="H99"/>
      <c r="I99"/>
      <c r="J99"/>
      <c r="K99"/>
      <c r="L99"/>
      <c r="M99"/>
      <c r="N99" s="10"/>
      <c r="O99" s="10"/>
    </row>
    <row r="100" spans="1:15" s="11" customFormat="1" ht="51" customHeight="1" x14ac:dyDescent="0.3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 s="10"/>
      <c r="O100" s="10"/>
    </row>
    <row r="101" spans="1:15" s="11" customFormat="1" ht="51" customHeight="1" x14ac:dyDescent="0.3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 s="10"/>
      <c r="O101" s="10"/>
    </row>
    <row r="102" spans="1:15" s="11" customFormat="1" ht="51" customHeight="1" x14ac:dyDescent="0.3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 s="10"/>
      <c r="O102" s="10"/>
    </row>
    <row r="103" spans="1:15" s="11" customFormat="1" ht="51" customHeight="1" x14ac:dyDescent="0.3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 s="10"/>
      <c r="O103" s="10"/>
    </row>
    <row r="104" spans="1:15" s="11" customFormat="1" ht="51" customHeight="1" x14ac:dyDescent="0.3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 s="10"/>
      <c r="O104" s="10"/>
    </row>
    <row r="105" spans="1:15" s="11" customFormat="1" ht="51" customHeight="1" x14ac:dyDescent="0.3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 s="10"/>
      <c r="O105" s="10"/>
    </row>
    <row r="106" spans="1:15" s="11" customFormat="1" ht="51" customHeight="1" x14ac:dyDescent="0.3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 s="10"/>
      <c r="O106" s="10"/>
    </row>
    <row r="107" spans="1:15" s="11" customFormat="1" ht="51" customHeight="1" x14ac:dyDescent="0.3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 s="10"/>
      <c r="O107" s="10"/>
    </row>
    <row r="108" spans="1:15" s="11" customFormat="1" ht="51" customHeight="1" x14ac:dyDescent="0.3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 s="10"/>
      <c r="O108" s="10"/>
    </row>
    <row r="109" spans="1:15" s="11" customFormat="1" ht="51" customHeight="1" x14ac:dyDescent="0.3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 s="10"/>
      <c r="O109" s="10"/>
    </row>
    <row r="110" spans="1:15" s="11" customFormat="1" ht="51" customHeight="1" x14ac:dyDescent="0.3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 s="10"/>
      <c r="O110" s="10"/>
    </row>
    <row r="111" spans="1:15" s="11" customFormat="1" ht="69" customHeight="1" x14ac:dyDescent="0.3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 s="10"/>
      <c r="O111" s="10"/>
    </row>
    <row r="112" spans="1:15" s="11" customFormat="1" ht="51" customHeight="1" x14ac:dyDescent="0.3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 s="10"/>
      <c r="O112" s="10"/>
    </row>
    <row r="113" spans="14:15" ht="15.6" x14ac:dyDescent="0.3">
      <c r="N113" s="1"/>
      <c r="O113" s="1"/>
    </row>
    <row r="114" spans="14:15" ht="24.75" customHeight="1" x14ac:dyDescent="0.3">
      <c r="N114" s="1"/>
      <c r="O114" s="1"/>
    </row>
    <row r="115" spans="14:15" ht="66" customHeight="1" x14ac:dyDescent="0.3">
      <c r="N115" s="1"/>
      <c r="O115" s="1"/>
    </row>
    <row r="116" spans="14:15" ht="15.6" x14ac:dyDescent="0.3">
      <c r="N116" s="1"/>
      <c r="O116" s="1"/>
    </row>
    <row r="117" spans="14:15" ht="15.6" x14ac:dyDescent="0.3">
      <c r="N117" s="9"/>
      <c r="O117" s="9"/>
    </row>
    <row r="118" spans="14:15" ht="15.6" x14ac:dyDescent="0.3">
      <c r="N118" s="9"/>
      <c r="O118" s="9"/>
    </row>
  </sheetData>
  <mergeCells count="15">
    <mergeCell ref="T5:AB5"/>
    <mergeCell ref="A5:M5"/>
    <mergeCell ref="A7:M7"/>
    <mergeCell ref="A17:G17"/>
    <mergeCell ref="C3:K3"/>
    <mergeCell ref="B4:L4"/>
    <mergeCell ref="A19:M19"/>
    <mergeCell ref="A9:A10"/>
    <mergeCell ref="B9:B10"/>
    <mergeCell ref="C9:C10"/>
    <mergeCell ref="D9:D10"/>
    <mergeCell ref="E9:G9"/>
    <mergeCell ref="H9:J9"/>
    <mergeCell ref="K9:M9"/>
    <mergeCell ref="A18:K18"/>
  </mergeCells>
  <pageMargins left="0.11811023622047245" right="0.11811023622047245" top="0.19685039370078741" bottom="0.19685039370078741" header="0.31496062992125984" footer="0.31496062992125984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2026-10-14T13:10:09Z</dcterms:modified>
</cp:coreProperties>
</file>